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940" yWindow="255" windowWidth="11955" windowHeight="11760" tabRatio="770"/>
  </bookViews>
  <sheets>
    <sheet name="LKG - MF - OP 7" sheetId="5" r:id="rId1"/>
  </sheets>
  <definedNames>
    <definedName name="_xlnm._FilterDatabase" localSheetId="0" hidden="1">'LKG - MF - OP 7'!$A$6:$EA$246</definedName>
    <definedName name="_xlnm.Print_Area" localSheetId="0">'LKG - MF - OP 7'!$A$1:$AK$257</definedName>
  </definedNames>
  <calcPr calcId="145621" fullPrecision="0"/>
</workbook>
</file>

<file path=xl/calcChain.xml><?xml version="1.0" encoding="utf-8"?>
<calcChain xmlns="http://schemas.openxmlformats.org/spreadsheetml/2006/main">
  <c r="G27" i="5" l="1"/>
  <c r="G28" i="5"/>
  <c r="G29" i="5"/>
  <c r="G30" i="5"/>
  <c r="G31" i="5"/>
  <c r="G32" i="5"/>
  <c r="G33" i="5"/>
  <c r="G34" i="5"/>
  <c r="G37" i="5"/>
  <c r="G38" i="5"/>
  <c r="G39" i="5"/>
  <c r="G41" i="5"/>
  <c r="G42" i="5"/>
  <c r="G43" i="5"/>
  <c r="G44" i="5"/>
  <c r="G45" i="5"/>
  <c r="G46" i="5"/>
  <c r="G47" i="5"/>
  <c r="G49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2" i="5"/>
  <c r="G73" i="5"/>
  <c r="G74" i="5"/>
  <c r="G75" i="5"/>
  <c r="G76" i="5"/>
  <c r="G77" i="5"/>
  <c r="G78" i="5"/>
  <c r="G80" i="5"/>
  <c r="G81" i="5"/>
  <c r="G82" i="5"/>
  <c r="G83" i="5"/>
  <c r="G84" i="5"/>
  <c r="G85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4" i="5"/>
  <c r="G105" i="5"/>
  <c r="G106" i="5"/>
  <c r="G107" i="5"/>
  <c r="G108" i="5"/>
  <c r="G110" i="5"/>
  <c r="G111" i="5"/>
  <c r="G112" i="5"/>
  <c r="G114" i="5"/>
  <c r="G117" i="5"/>
  <c r="G118" i="5"/>
  <c r="G119" i="5"/>
  <c r="G120" i="5"/>
  <c r="G122" i="5"/>
  <c r="G123" i="5"/>
  <c r="G124" i="5"/>
  <c r="G127" i="5"/>
  <c r="G128" i="5"/>
  <c r="G129" i="5"/>
  <c r="G130" i="5"/>
  <c r="G132" i="5"/>
  <c r="G134" i="5"/>
  <c r="G135" i="5"/>
  <c r="G136" i="5"/>
  <c r="G137" i="5"/>
  <c r="G138" i="5"/>
  <c r="G140" i="5"/>
  <c r="G141" i="5"/>
  <c r="G142" i="5"/>
  <c r="G143" i="5"/>
  <c r="G145" i="5"/>
  <c r="G146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5" i="5"/>
  <c r="G196" i="5"/>
  <c r="G197" i="5"/>
  <c r="G198" i="5"/>
  <c r="G199" i="5"/>
  <c r="G200" i="5"/>
  <c r="G201" i="5"/>
  <c r="G202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6" i="5"/>
  <c r="G227" i="5"/>
  <c r="G228" i="5"/>
  <c r="G230" i="5"/>
  <c r="G231" i="5"/>
  <c r="G232" i="5"/>
  <c r="G233" i="5"/>
  <c r="G234" i="5"/>
  <c r="G235" i="5"/>
  <c r="G236" i="5"/>
  <c r="G237" i="5"/>
  <c r="G238" i="5"/>
  <c r="G240" i="5"/>
  <c r="G241" i="5"/>
  <c r="G242" i="5"/>
  <c r="G243" i="5"/>
  <c r="G244" i="5"/>
  <c r="G245" i="5"/>
  <c r="G16" i="5"/>
  <c r="G17" i="5"/>
  <c r="G18" i="5"/>
  <c r="G19" i="5"/>
  <c r="G20" i="5"/>
  <c r="G21" i="5"/>
  <c r="G22" i="5"/>
  <c r="G23" i="5"/>
  <c r="G24" i="5"/>
  <c r="G25" i="5"/>
  <c r="G15" i="5"/>
  <c r="G14" i="5"/>
  <c r="G13" i="5"/>
  <c r="G12" i="5"/>
  <c r="F13" i="5" l="1"/>
  <c r="F15" i="5" l="1"/>
  <c r="F16" i="5"/>
  <c r="F17" i="5"/>
  <c r="F18" i="5"/>
  <c r="F19" i="5"/>
  <c r="F20" i="5"/>
  <c r="F21" i="5"/>
  <c r="F22" i="5"/>
  <c r="F23" i="5"/>
  <c r="F24" i="5"/>
  <c r="F25" i="5"/>
  <c r="F27" i="5"/>
  <c r="F28" i="5"/>
  <c r="F29" i="5"/>
  <c r="F30" i="5"/>
  <c r="F31" i="5"/>
  <c r="F32" i="5"/>
  <c r="F33" i="5"/>
  <c r="F34" i="5"/>
  <c r="F37" i="5"/>
  <c r="F38" i="5"/>
  <c r="F39" i="5"/>
  <c r="F41" i="5"/>
  <c r="F42" i="5"/>
  <c r="F43" i="5"/>
  <c r="F44" i="5"/>
  <c r="F45" i="5"/>
  <c r="F46" i="5"/>
  <c r="F47" i="5"/>
  <c r="F49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2" i="5"/>
  <c r="F73" i="5"/>
  <c r="F74" i="5"/>
  <c r="F75" i="5"/>
  <c r="F76" i="5"/>
  <c r="F77" i="5"/>
  <c r="F78" i="5"/>
  <c r="F80" i="5"/>
  <c r="F81" i="5"/>
  <c r="F82" i="5"/>
  <c r="F83" i="5"/>
  <c r="F84" i="5"/>
  <c r="F85" i="5"/>
  <c r="F90" i="5"/>
  <c r="F91" i="5"/>
  <c r="F93" i="5"/>
  <c r="F96" i="5"/>
  <c r="F98" i="5"/>
  <c r="F100" i="5"/>
  <c r="F104" i="5"/>
  <c r="F107" i="5"/>
  <c r="F114" i="5"/>
  <c r="F117" i="5"/>
  <c r="F118" i="5"/>
  <c r="F119" i="5"/>
  <c r="F120" i="5"/>
  <c r="F122" i="5"/>
  <c r="F123" i="5"/>
  <c r="F124" i="5"/>
  <c r="F127" i="5"/>
  <c r="F128" i="5"/>
  <c r="F129" i="5"/>
  <c r="F130" i="5"/>
  <c r="F132" i="5"/>
  <c r="F134" i="5"/>
  <c r="F135" i="5"/>
  <c r="F136" i="5"/>
  <c r="F137" i="5"/>
  <c r="F138" i="5"/>
  <c r="F140" i="5"/>
  <c r="F141" i="5"/>
  <c r="F142" i="5"/>
  <c r="F143" i="5"/>
  <c r="F145" i="5"/>
  <c r="F146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5" i="5"/>
  <c r="F198" i="5"/>
  <c r="F201" i="5"/>
  <c r="F202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6" i="5"/>
  <c r="F227" i="5"/>
  <c r="F228" i="5"/>
  <c r="F230" i="5"/>
  <c r="F231" i="5"/>
  <c r="F232" i="5"/>
  <c r="F233" i="5"/>
  <c r="F234" i="5"/>
  <c r="F235" i="5"/>
  <c r="F236" i="5"/>
  <c r="F237" i="5"/>
  <c r="F238" i="5"/>
  <c r="F240" i="5"/>
  <c r="F241" i="5"/>
  <c r="F242" i="5"/>
  <c r="F243" i="5"/>
  <c r="F244" i="5"/>
  <c r="F245" i="5"/>
  <c r="F246" i="5"/>
  <c r="D199" i="5" l="1"/>
  <c r="F199" i="5" s="1"/>
  <c r="D197" i="5"/>
  <c r="F197" i="5" s="1"/>
  <c r="D196" i="5"/>
  <c r="F196" i="5" s="1"/>
  <c r="D112" i="5"/>
  <c r="F112" i="5" s="1"/>
  <c r="D111" i="5"/>
  <c r="F111" i="5" s="1"/>
  <c r="D110" i="5"/>
  <c r="F110" i="5" s="1"/>
  <c r="D108" i="5"/>
  <c r="F108" i="5" s="1"/>
  <c r="D106" i="5"/>
  <c r="F106" i="5" s="1"/>
  <c r="D105" i="5"/>
  <c r="F105" i="5" s="1"/>
  <c r="D97" i="5"/>
  <c r="F97" i="5" s="1"/>
  <c r="D95" i="5"/>
  <c r="F95" i="5" s="1"/>
  <c r="D94" i="5"/>
  <c r="F94" i="5" s="1"/>
  <c r="D92" i="5"/>
  <c r="F92" i="5" s="1"/>
  <c r="D89" i="5"/>
  <c r="F89" i="5" s="1"/>
  <c r="D88" i="5"/>
  <c r="F88" i="5" s="1"/>
  <c r="D14" i="5"/>
  <c r="F14" i="5" s="1"/>
  <c r="D12" i="5"/>
  <c r="F12" i="5" s="1"/>
  <c r="D99" i="5" l="1"/>
  <c r="D200" i="5"/>
  <c r="F200" i="5" s="1"/>
  <c r="D101" i="5" l="1"/>
  <c r="F101" i="5" s="1"/>
  <c r="F99" i="5"/>
</calcChain>
</file>

<file path=xl/sharedStrings.xml><?xml version="1.0" encoding="utf-8"?>
<sst xmlns="http://schemas.openxmlformats.org/spreadsheetml/2006/main" count="498" uniqueCount="291">
  <si>
    <t>бр.</t>
  </si>
  <si>
    <t>От …………………………………………………………………………………………… (име  на участника)</t>
  </si>
  <si>
    <t>№ по ред</t>
  </si>
  <si>
    <t>Количество</t>
  </si>
  <si>
    <t xml:space="preserve">                             ПОДПИС и ПЕЧАТ:</t>
  </si>
  <si>
    <t xml:space="preserve">Дата </t>
  </si>
  <si>
    <t>Име и фамилия</t>
  </si>
  <si>
    <t>…………………………………..</t>
  </si>
  <si>
    <t>Подпис на упълномощеното лице</t>
  </si>
  <si>
    <t xml:space="preserve">Длъжност </t>
  </si>
  <si>
    <t>Наименование на участника</t>
  </si>
  <si>
    <t>ОБЩЕСТВЕНА ПОРЪЧКА С ПРЕДМЕТ: „Ремонт на вътрешен двор със зона за паркиране на Предклиничен университетски център към Медицински факултет при Медицински университет – София</t>
  </si>
  <si>
    <t>I</t>
  </si>
  <si>
    <t>ВРЕМЕННО СТРОИТЕЛСТВО</t>
  </si>
  <si>
    <t>II</t>
  </si>
  <si>
    <t>ЧАСТ "ПАРКОУСТРОЙСТВО И БЛАГОУСТРОЙСТВО"</t>
  </si>
  <si>
    <t>A</t>
  </si>
  <si>
    <t>ИЗГРАЖДАНЕ НА АЛЕИ И ПЛОЩАДКИ</t>
  </si>
  <si>
    <t>B</t>
  </si>
  <si>
    <t>ЗЕЛЕНО СТРОИТЕЛСТВО</t>
  </si>
  <si>
    <t>C</t>
  </si>
  <si>
    <t>ДОСТАВКА НА РАСТИТЕЛНОСТ</t>
  </si>
  <si>
    <t>D</t>
  </si>
  <si>
    <t>ОБЗАВЕЖДАНЕ И ОБОРУДВАНЕ</t>
  </si>
  <si>
    <t>III</t>
  </si>
  <si>
    <t>ЧАСТ: ПЪТНА ,ОД и  ВОБД</t>
  </si>
  <si>
    <t>ПОДГОТОВКА НА СТРОИТЕЛНАТА ПЛОЩАДКА</t>
  </si>
  <si>
    <t>НОВО СТРОИТЕЛСТВО-НАСТИЛКИ</t>
  </si>
  <si>
    <t>ПЪТНИ ЗНАЦИ И МАРКИРОВКА</t>
  </si>
  <si>
    <t>IV</t>
  </si>
  <si>
    <t>Част: Конструкции</t>
  </si>
  <si>
    <t>ИЗКОП,НАСИП</t>
  </si>
  <si>
    <t>ПОДЛОЖЕН БЕТОН</t>
  </si>
  <si>
    <t>КОФРАЖНИ РАБОТИ</t>
  </si>
  <si>
    <t>БЕТОН В20</t>
  </si>
  <si>
    <t>E</t>
  </si>
  <si>
    <t>АРМИРОВКА</t>
  </si>
  <si>
    <t>V</t>
  </si>
  <si>
    <t>ЧАСТ "ВОДОСНАБДЯВАНЕ И КАНАЛИЗАЦИЯ"</t>
  </si>
  <si>
    <t>ПЛОЩАДКОВ ВОДОПРОВОД</t>
  </si>
  <si>
    <t>ПЛОЩАДКОВА КАНАЛИЗАЦИЯ</t>
  </si>
  <si>
    <t>ДРЕНАЖНА КАНАЛИЗАЦИЯ</t>
  </si>
  <si>
    <t>VI</t>
  </si>
  <si>
    <t>ЧАСТ "ЕЛЕКТРИЧЕСКА"</t>
  </si>
  <si>
    <t>СИЛНОТОКОВИ ИНСТАЛАЦИИ И ИЗКОПНИ РАБОТИ</t>
  </si>
  <si>
    <t>ЗАЗЕМИТЕЛНА ИНСАТАЛАЦИЯ</t>
  </si>
  <si>
    <t>СЛАБОТОКОВИ ИНСТАЛАЦИИ</t>
  </si>
  <si>
    <t>РЕМОНТ НА СЪЩЕСТВУВАЩИ ШАХТИ</t>
  </si>
  <si>
    <t>ОБРАЗЕЦ 3 .1</t>
  </si>
  <si>
    <t>м3</t>
  </si>
  <si>
    <t>м</t>
  </si>
  <si>
    <t>м2</t>
  </si>
  <si>
    <t>кг</t>
  </si>
  <si>
    <t>Провеждане на санитарни и оформящи резитби на дървета</t>
  </si>
  <si>
    <t>бр</t>
  </si>
  <si>
    <t>Доставка и разстилане на хумусна почва</t>
  </si>
  <si>
    <t>Засаждане едр.игл.дървета над 2,00м.  дупки 120/120/120 екз. видове- ср.почви</t>
  </si>
  <si>
    <t>Засаждане сред.шир.дървета 3,00-3,50м диам.4-6см дупки 90/90/90 средни почви</t>
  </si>
  <si>
    <t>Засаждане дребн.шир.дървета до 3,00м дупки 60/60/60 средни почви</t>
  </si>
  <si>
    <t>Засаждане на декоративни храсти в дупки 40/40/40 в средни почви</t>
  </si>
  <si>
    <t>Засаждане на перенни цветя в дупки 20/20/20</t>
  </si>
  <si>
    <t>Затревяване, всички етапи, по норма 40гр/м2 тревна смеска и 30гр/м2 амониев нитрат</t>
  </si>
  <si>
    <t>Иглолистни дървета</t>
  </si>
  <si>
    <t>Широколистни дървета</t>
  </si>
  <si>
    <t>Иглолистни храсти</t>
  </si>
  <si>
    <t>Широколистни храсти</t>
  </si>
  <si>
    <t>Перенни цветя</t>
  </si>
  <si>
    <t>Bergenia cordifolia</t>
  </si>
  <si>
    <t>Coreopsis grandiflora</t>
  </si>
  <si>
    <t>Echinacea purpurea</t>
  </si>
  <si>
    <t>Hemerocalis flava</t>
  </si>
  <si>
    <t>Hosta x 'Blue Cadet'</t>
  </si>
  <si>
    <t>Leucanthemum maximum</t>
  </si>
  <si>
    <t>Paeonia lactiflora</t>
  </si>
  <si>
    <r>
      <t>м</t>
    </r>
    <r>
      <rPr>
        <vertAlign val="superscript"/>
        <sz val="10"/>
        <rFont val="Times New Roman"/>
        <family val="1"/>
        <charset val="204"/>
      </rPr>
      <t>3</t>
    </r>
  </si>
  <si>
    <r>
      <t>м</t>
    </r>
    <r>
      <rPr>
        <vertAlign val="superscript"/>
        <sz val="10"/>
        <rFont val="Times New Roman"/>
        <family val="1"/>
        <charset val="204"/>
      </rPr>
      <t>2</t>
    </r>
  </si>
  <si>
    <t>Настилка-унипавета -сив -20/10/8 см -за паркоместа</t>
  </si>
  <si>
    <t>Доставка и полагане на пласт настилка от трошен камък (0мм&lt;D&lt;63 мм),с дебелина 30 см, уплътнен на пластове от по 15см, вкл. всички допълнителни работи, съгласно детайл - за средно 626кв.м- нето обем</t>
  </si>
  <si>
    <t>Асфалтобетонова настилка-реконструкция-улица-леко движение</t>
  </si>
  <si>
    <t>т</t>
  </si>
  <si>
    <t>Елементи към настилката</t>
  </si>
  <si>
    <t>Постоянни</t>
  </si>
  <si>
    <t>Доставка и монтаж на пътни рефлектиращи знаци - ІI-ри типоразмер - за улица, съгласно схемата</t>
  </si>
  <si>
    <t>Доставка и монтаж на стълбове за пътни знаци с h=3.60м, ф60 и скоби за тях, съгласно детайл</t>
  </si>
  <si>
    <t xml:space="preserve">Доставка  и полагане  на бяла маркировъчна боя с добавка от перли за  пътна маркировка </t>
  </si>
  <si>
    <t xml:space="preserve">Доставка  и полагане  на жълта маркировъчна боя с добавка от перли за  пътна маркировка </t>
  </si>
  <si>
    <t>Временни</t>
  </si>
  <si>
    <t>Доставка и монтаж на пътни знаци за временна 
организация на движението ,вкл.стълбове или стойки</t>
  </si>
  <si>
    <t>Доставка  и  монтаж  на пътни ограничителни табели,вкл стойки</t>
  </si>
  <si>
    <t>Лампи за жълти мигащи светлини</t>
  </si>
  <si>
    <t>Ръчен изкоп</t>
  </si>
  <si>
    <t>Механизиран изкоп</t>
  </si>
  <si>
    <t>Обратен насип</t>
  </si>
  <si>
    <t>Извозване излишна земна маса</t>
  </si>
  <si>
    <t>Доставка и полагане на подложен бетон В10</t>
  </si>
  <si>
    <t>Доставка и полагане на бетон В20 за фундаменти</t>
  </si>
  <si>
    <t>Доставка и полагане на бетон В20 за рандбалки</t>
  </si>
  <si>
    <t>Доставка и полагане на бетон В20 за плоча, греди и настилка</t>
  </si>
  <si>
    <t>Доставка и полагане на бетон В20 за колони</t>
  </si>
  <si>
    <t>Доставка и монтаж на армировка АI</t>
  </si>
  <si>
    <t>Доставка и монтаж на армировк AIII</t>
  </si>
  <si>
    <t>м'</t>
  </si>
  <si>
    <t>Извозване на излишната земя на депо</t>
  </si>
  <si>
    <t>Доставка и полагане на пясъчна подложка 0,10м</t>
  </si>
  <si>
    <t>м³</t>
  </si>
  <si>
    <t>Доставка и полагане на HDPE тръби Ф90</t>
  </si>
  <si>
    <t>мл</t>
  </si>
  <si>
    <t>Доставка и монтаж ПХ 80 надземен</t>
  </si>
  <si>
    <t>Доставка и монтаж Тапа ПЕ Ф90</t>
  </si>
  <si>
    <t>Доставка и монтаж Гарнитура за фланец Ф80</t>
  </si>
  <si>
    <t>Доставка и монтаж Болт М16 комплект с гайки</t>
  </si>
  <si>
    <t>Доставка и монтаж Бетонов блок</t>
  </si>
  <si>
    <t>Доставка и монтаж на коляно заваряемо ф 90</t>
  </si>
  <si>
    <t>Доставка и монтаж Универсална водовземна фланцова скоба 300/80</t>
  </si>
  <si>
    <t>Доставка и монтаж СКФ80 -комплект с шиш и охран.гарнитура</t>
  </si>
  <si>
    <t xml:space="preserve">Доставка и монтаж Фланцов накрайник ф90/80 </t>
  </si>
  <si>
    <t>Доставка и монтаж Свободен фланец ф80</t>
  </si>
  <si>
    <t>Доставка и монтаж Филтър Ø80 -фланцов</t>
  </si>
  <si>
    <t>Доставка и монтаж Oбратна клапа Ø80 -фланцова</t>
  </si>
  <si>
    <t xml:space="preserve">Доставка и монтаж Водомерна шахта - строителна част </t>
  </si>
  <si>
    <t>Доставка и монтаж Fпарче Ф80 /1м</t>
  </si>
  <si>
    <t>Доставка и монтаж СКФ80с РЧК</t>
  </si>
  <si>
    <t>Доставка и монтаж Водомер Ф 80 - комбиниран</t>
  </si>
  <si>
    <t>Доставка и монтаж Водовземна скоба Ф90/1"</t>
  </si>
  <si>
    <t>Доставка и монтаж СК Ф1"</t>
  </si>
  <si>
    <t>Доставка и монтаж Тройник Ф90/90/40 заваряем</t>
  </si>
  <si>
    <t>Доставка и монтаж СК Ф40" за поливане</t>
  </si>
  <si>
    <t>Доставка и монтаж на пета - коляно за ПХ</t>
  </si>
  <si>
    <t>Доставка и монтаж на фл.накрайник ф80 заваряем</t>
  </si>
  <si>
    <t>Доставка и монтаж на каломаслоуловител</t>
  </si>
  <si>
    <t xml:space="preserve">Доставка и монтаж на линеен отводнител </t>
  </si>
  <si>
    <t>Доставка и монтаж на дъждоприемни шахти</t>
  </si>
  <si>
    <t>Доставка и монтаж на РШ шахти - стоманобетонови до 3 м</t>
  </si>
  <si>
    <t>Реконструкция на 4 бр РШ</t>
  </si>
  <si>
    <t>Изкоп за площадкова канализация с ширина 1.00м и дълбочина до 2,00</t>
  </si>
  <si>
    <t>Доставка и полагане на пясък за пясъчна възглавница  10 см</t>
  </si>
  <si>
    <t>Обратно засипване с дренажен чакъл</t>
  </si>
  <si>
    <t>Обратно засипване с обратен насип</t>
  </si>
  <si>
    <t>Доставка и монтаж на нова РШ400</t>
  </si>
  <si>
    <t>Доставка и монтаж на РО 200</t>
  </si>
  <si>
    <t>Присъединяване към ГРТ, доставка и монтаж на автоматичен предпазител 25А/1р</t>
  </si>
  <si>
    <t xml:space="preserve">Доставка и монтаж на ел. табло Тдвор по схема </t>
  </si>
  <si>
    <t xml:space="preserve">Направа на кабелна шахта 90/60см с изкоп и  доставка на материали в т.ч. / рамка, 1бр. Капаци, 150бр. Бетонни тухли - плътни, чакъл/ </t>
  </si>
  <si>
    <t>Доставка, монтаж и свързване на осветително тяло с МХЛ 35W IP65, комплект със стълб с височина 4.0м над земята и обща височина 5.2м, с включена разклонителна кутия IP44, окабеляване и монтаж към земя,вкл.направа на фундамент и анкерно устройство</t>
  </si>
  <si>
    <t>Трасиране на кабелна линия</t>
  </si>
  <si>
    <t>Доставка на пясък и Направа на пясъчна подложка на изкоп</t>
  </si>
  <si>
    <t>Доставка и полагане на гъвкави дебелостенни HDPE тръби Ф42мм</t>
  </si>
  <si>
    <t>Доставка и полагане на гъвкави дебелостенни HDPE тръби Ф23мм</t>
  </si>
  <si>
    <t>Полагане на сигнална ПВХ лента</t>
  </si>
  <si>
    <t>Доставка и изтегляне в тръба на кабел СВТ 3х6мм2</t>
  </si>
  <si>
    <t>Доставка и изтегляне в тръба на кабел СВТ 3х2,5мм2</t>
  </si>
  <si>
    <t>Доставка и изтегляне в тръба на кабел СВТ 8х1,5мм3</t>
  </si>
  <si>
    <t>Удължаване на кабел СВТ 3х2,5мм2, доставка и монтаж на кабелна муфа за кабел СВТ 3х2,5мм2</t>
  </si>
  <si>
    <t>Удължаване на кабел СВТ 8х1,5мм2, доставка и монтаж на кабелна муфа за кабел СВТ 8х1,5мм2</t>
  </si>
  <si>
    <t>Доставка, монтаж на табло управлвние бариера</t>
  </si>
  <si>
    <t>Удължаване на зазмление с 2м жел. поцинкована шина и направа на електродъгова заварка с дължина на заваръчния шев 10см</t>
  </si>
  <si>
    <t>Доставка, монтаж  на камера по техническа спецификация с всички необходими елементи за прихващане</t>
  </si>
  <si>
    <t>Доставка, монтаж  на захранващ блок по техническа спецификация</t>
  </si>
  <si>
    <t>Доставка и полагане на гъвкави дебелостенни HDPE тръби Ф70мм</t>
  </si>
  <si>
    <t>Доставка, монтаж  на DVR  по техническа спецификация</t>
  </si>
  <si>
    <t>Доставка и изтегляне в тръба на кабел ШВПЛ 2х0.75мм3</t>
  </si>
  <si>
    <t>Доставка и изтегляне в тръба на меден коаксиален кабел RCoax59 75Ома</t>
  </si>
  <si>
    <t>Доставка и монтаж на алуминиева разпределителна кутия 30/30/10см IP65 със щуцери</t>
  </si>
  <si>
    <t xml:space="preserve"> Направа на кабелна шахта 180/90см с изкоп и  доставка на материали в т.ч. / рамка, 3бр. Капаци, 320бр. Бетонни тухли - плътни, чакъл/</t>
  </si>
  <si>
    <t xml:space="preserve"> Направа на кабелна шахта 180/90см устойчива на автомобили с изкоп и  доставка на материали в т.ч. / рамка, 3бр. стоманени капаци, 320бр. Бетонни тухли - плътни, чакъл/</t>
  </si>
  <si>
    <t xml:space="preserve"> Направа на кабелна шахта 120/90см с изкоп и  доставка на материали в т.ч. / рамка, 2бр. Капаци, 250бр. Бетонни тухли - плътни, чакъл/</t>
  </si>
  <si>
    <t>м²</t>
  </si>
  <si>
    <r>
      <t>м</t>
    </r>
    <r>
      <rPr>
        <i/>
        <vertAlign val="superscript"/>
        <sz val="10"/>
        <rFont val="Times New Roman"/>
        <family val="1"/>
        <charset val="204"/>
      </rPr>
      <t>3</t>
    </r>
  </si>
  <si>
    <r>
      <t>м</t>
    </r>
    <r>
      <rPr>
        <i/>
        <vertAlign val="superscript"/>
        <sz val="10"/>
        <rFont val="Times New Roman"/>
        <family val="1"/>
        <charset val="204"/>
      </rPr>
      <t>2</t>
    </r>
  </si>
  <si>
    <r>
      <t>м</t>
    </r>
    <r>
      <rPr>
        <vertAlign val="superscript"/>
        <sz val="10"/>
        <rFont val="Times New Roman"/>
        <family val="1"/>
        <charset val="204"/>
      </rPr>
      <t>4</t>
    </r>
    <r>
      <rPr>
        <sz val="11"/>
        <color theme="1"/>
        <rFont val="Calibri"/>
        <family val="2"/>
        <charset val="204"/>
        <scheme val="minor"/>
      </rPr>
      <t/>
    </r>
  </si>
  <si>
    <t xml:space="preserve">Abies concolor с размер 250-300 </t>
  </si>
  <si>
    <t>Cedrus atlantica с размер 250-300</t>
  </si>
  <si>
    <t>Larix europea с размер 350-400</t>
  </si>
  <si>
    <t>Acer palmatum "Sango Kaku" с размер 200-250 8/10</t>
  </si>
  <si>
    <t>Acer platanoides 'Crimson King' с размер 6/8 200-250</t>
  </si>
  <si>
    <t>Catalpa bignonioides с размер 200-250 8/10</t>
  </si>
  <si>
    <t>Ginkgo biloba с размер 10/12, 300-350</t>
  </si>
  <si>
    <t>Magnolia × soulangiana с размер 6/8 200-250</t>
  </si>
  <si>
    <t>Prunus serrulata "Kanzan" с размер 6/8 200-250</t>
  </si>
  <si>
    <t>Tilia tomentosa с размер 10/12, 300-350</t>
  </si>
  <si>
    <t>Juniperus sabina 'Tamaricifolia'  с размер 20-30</t>
  </si>
  <si>
    <t>Berberis thunbergii "Atropurpurea" с размер 40-60</t>
  </si>
  <si>
    <t>Cornus alba "Sibirica с размер 40-60</t>
  </si>
  <si>
    <t xml:space="preserve">	Cornus sanguinea 'Midwinterfire' с размер 40-60</t>
  </si>
  <si>
    <t>Cotoneaster dammeri с размер 20-30</t>
  </si>
  <si>
    <t>Euonymus alatus с размер 40-60</t>
  </si>
  <si>
    <t>Euonymus fortunei 'Coloratus' с размер 20-30</t>
  </si>
  <si>
    <t xml:space="preserve">	Forsythia intermedia 'Spectabilis' с размер 40-60</t>
  </si>
  <si>
    <t>Hydrangea hortensis с размер 30-40</t>
  </si>
  <si>
    <t>Hypericum calycinum с размер 10-20</t>
  </si>
  <si>
    <t>Kerria japonica "Pleniflora" с размер 40-60</t>
  </si>
  <si>
    <t>Laurocerasus officinalis с размер 60-80</t>
  </si>
  <si>
    <t>Lonicera nitida с размер 30-40</t>
  </si>
  <si>
    <t>Physocarpus opulifolius 'Diablo' с размер 40-60</t>
  </si>
  <si>
    <t>Physocarpus opulifolius 'Gold' с размер 40-60</t>
  </si>
  <si>
    <t>Potentilla fruticosa 'Abbotswood' с размер 20-30</t>
  </si>
  <si>
    <t>Spiraea japonica 'Gold Flame'  с размер 20-40</t>
  </si>
  <si>
    <t>Spiraea x vanhouttei  с размер 40-60</t>
  </si>
  <si>
    <t>Viburnum opulus 'Park Harvest'  с размер 40-60</t>
  </si>
  <si>
    <t>Viburnum rhytidophyllum с размер 60-80</t>
  </si>
  <si>
    <t>Weigela florida 'Foliis Purpureis' с размер 40-60</t>
  </si>
  <si>
    <t>Разбиване на съществуваща  асфалтобетонова настилка с площ от 1653 м2,със hср.=12см</t>
  </si>
  <si>
    <t>Разваляне на съществуващ тротоар от  тротоарни плочи с площ от 328 м2</t>
  </si>
  <si>
    <t>Натоварване,превоз, разтоварване и депониране на тротоарни плочи на лицензирана площадка с включени всички такси и разходи</t>
  </si>
  <si>
    <t>Разкъртване на бетонови стъпала - под пасарелка</t>
  </si>
  <si>
    <t xml:space="preserve">Разкъртване на бетонова настилка около сграда </t>
  </si>
  <si>
    <t>Демонтаж на съществуващи бетонови бордюри</t>
  </si>
  <si>
    <t>Разкъртване на бетонова основа на съществуващи бетонови бордюри</t>
  </si>
  <si>
    <t>Доставка и монтаж на PVC тръба ф160 с включени фасонни части</t>
  </si>
  <si>
    <t>Доставка и монтаж на PVC тръба ф200 с включени фасонни части</t>
  </si>
  <si>
    <t>Доставка и монтаж на дренажна тръба РVC Ø160 с включително фасонни части</t>
  </si>
  <si>
    <t>Доставка и полагане на геотекстил</t>
  </si>
  <si>
    <t>Доставка, монтаж  на стълб с височина 5м над земята и обща височина 6.2м, вкл.направа на фундамент и анкерно устройсво</t>
  </si>
  <si>
    <t>Доставка  и монтаж на бетонни бордюри 18х35х50см., съгл. детайла, вкл. всички спомагателни работи, материали и консумативи</t>
  </si>
  <si>
    <t xml:space="preserve">Доставка и засипване с пясък </t>
  </si>
  <si>
    <t>Обратно засипване с баластра в улица, вкл уплътняване на пластове 20см.</t>
  </si>
  <si>
    <t>Обратно засипване с изкопаната земя, вкл уплътняване на пластове 20см.</t>
  </si>
  <si>
    <t>Обратно засипване с изкопаната земя вкл уплътняване на пластове 20см.</t>
  </si>
  <si>
    <t>Обратно засипване с баластра в улица вкл уплътняване на пластове 20см.</t>
  </si>
  <si>
    <t xml:space="preserve">Обратен насип  с трамбоване на пластове 20см.  </t>
  </si>
  <si>
    <t>Доставка на необходимите материали и укрепване на кабелна шахта 180/90 с 15см със земновлажен бетон В10 около шахтата</t>
  </si>
  <si>
    <t>Доставка на необходимите материали и укрепване на двойна шахта 120/90 с 15см със земновлажен бетон В10 около шахтата</t>
  </si>
  <si>
    <t xml:space="preserve">Ед. мярка </t>
  </si>
  <si>
    <t>Описание на строително - монтажните работи</t>
  </si>
  <si>
    <t>Брой на работниците</t>
  </si>
  <si>
    <t>КАЛ. ДНИ</t>
  </si>
  <si>
    <t>Транспорт и депониране на земни маси на лицензирана площадка с включени всички такси и разходи</t>
  </si>
  <si>
    <t>Доставка, полагане и трамбоване на основа от трошен камък</t>
  </si>
  <si>
    <t>Доставка и полагане на бет.ивица 10/25/50см.на земновлажен бетон В 15, вкл фугиране</t>
  </si>
  <si>
    <t>Доставка и полагане на  бетонови павета 10/20/6см на пясъчна основа 5см, вкл фугиране с  цементов р-р</t>
  </si>
  <si>
    <t xml:space="preserve">Доставка и полагане на настилка от бетонови павета 10/20/6см, на  8см земновлажен разтвор влкючено фугиране на цименто-пясъчен разтвор </t>
  </si>
  <si>
    <t>Доставка и направа на зидария от бет. ивици 10/25/50, вкл. всички материали и консувативи</t>
  </si>
  <si>
    <t>Доставка на необходимите материали и монтаж на плочи термолющен гранит d=2см 25/50см на циментово лепило</t>
  </si>
  <si>
    <t>Доставка на необходимите материали и монтаж на термолющен гранит d=2см по стълби - стъпка 35/50 и чело 13/50 на циментово лепило</t>
  </si>
  <si>
    <t>Доставка на необходимите материали и консумативи н направа на кофраж за стълби</t>
  </si>
  <si>
    <t>Доставка и монтаж на армировка по спецификация</t>
  </si>
  <si>
    <t>Доставка и полагане на бетон за конструкции В20</t>
  </si>
  <si>
    <t xml:space="preserve">Декофриране стълби </t>
  </si>
  <si>
    <t>Доставка на необходимите материали и консумативи и направа облицовка с бетонови павета 10/20/6 по стълби</t>
  </si>
  <si>
    <t>Доставка и монтаж на пейки по спецификация, вкл.бетонови фундаменти</t>
  </si>
  <si>
    <t xml:space="preserve">Доставка и монтаж на кoшчета за отпадъци по спецификация, вкл. бетонови фундаменти </t>
  </si>
  <si>
    <t>Доставка и монтаж на метален парапет по детайл, вкл. всички спомагателни работи, материали и консумативи</t>
  </si>
  <si>
    <t>Доставка и монтаж на метален парапет при стълби по детайл, вкл. всички спомагателни работи, материали и консумативи</t>
  </si>
  <si>
    <t>Доставка и монтаж на автоматична паркинг бариера до 4м. по спесификация,  вкл. всички спомагателни работи, материали и консумативи</t>
  </si>
  <si>
    <t>Доставка и монтаж на автоматична паркинг бариера до 5м. по спесификация,  вкл. всички спомагателни работи, материали и консумативи</t>
  </si>
  <si>
    <t>Натоварване,превоз и депониране на асфалтобетонова настилка на лицензирана площадка с включени всички такси и разходи</t>
  </si>
  <si>
    <t>Разваляне на основа от трошен камък под настилка от тротоарни плочи с площ от 328 м2,със hср.=20см</t>
  </si>
  <si>
    <t>Натоварване,превоз и депониране трошен камък от тротоарни плочи на лицензирана площадка с включени всички такси и разходи</t>
  </si>
  <si>
    <t>Натоварване,превоз и депониране бетонови отпадъци на лицензирана площадка с включени всички такси и разходи</t>
  </si>
  <si>
    <r>
      <t>Машинен изкоп на земни почви на транспорт за направа на земно легло на площадката за настилките предварителните работи - нето обем</t>
    </r>
    <r>
      <rPr>
        <sz val="9"/>
        <rFont val="Times New Roman"/>
        <family val="1"/>
        <charset val="204"/>
      </rPr>
      <t>(от общото количество предварителни работи са извадени кубичните метри за разрушаване на асфалтова и тротоарна настилка)</t>
    </r>
  </si>
  <si>
    <t>Машинен изкоп на земни почви на транспорт за направа на земно легло на площадката за настилките след предварителните работи по картограма - нето обем</t>
  </si>
  <si>
    <t>Транспортиране и депониране на земни маси на лицензирана площадка с включени всички такси и разходи</t>
  </si>
  <si>
    <t>Доставка и полагане на бетонови павета-20/10/8см. вкл. всички спомагателни работи, материали и консумативи.</t>
  </si>
  <si>
    <t xml:space="preserve">Доставка и полагане Бетон B30 </t>
  </si>
  <si>
    <t>доставка и монтаж горна и долна армиромка - зав. мрежа -А I-ф10, каре 200/200мм. и столчета за площ-626 m2</t>
  </si>
  <si>
    <t>доставка и полагане на полиетиленово фолио</t>
  </si>
  <si>
    <t>Доставка и полагане на плътен асфалтобетон - 4 см за улици с площ 1132 м2, вкл. всички спомагателни работи, материали и консумативи, съгласно детайл (вкл.битумен разлив за връзка)</t>
  </si>
  <si>
    <t xml:space="preserve">Доставка и полагане на битумизирана баластра -6 см за улици с площ 1132 м2, вкл. всички спомагателни работи, материали и консумативи., съгласно детайл </t>
  </si>
  <si>
    <t>Доставка и полагане на пласт настилка от трошен камък (0мм&lt;D&lt;63 мм),с дебелина 40 см, уплътнен на пластове от по 20см, вкл. всички допълнителни работи, механизация и консумативи, съгласно детайл - за  1132 кв.м- нето обем</t>
  </si>
  <si>
    <t xml:space="preserve">Направа Кофраж фундаменти,  вкл. всички спомагателни работи, материали и консумативи </t>
  </si>
  <si>
    <t>Направа Кофраж рандбалки,  вкл. всички спомагателни работи, материали и консумативи</t>
  </si>
  <si>
    <t>Направа Кофраж колони,  вкл. всички спомагателни работи, материали и консумативи</t>
  </si>
  <si>
    <t>Направа Кофраж плоча,  вкл. всички спомагателни работи, материали и консумативи</t>
  </si>
  <si>
    <t>Направа Кофраж греди,  вкл. всички спомагателни работи, материали и консумативи</t>
  </si>
  <si>
    <t>Изкоп с багер на транспорт в улица за полагане на водопровод</t>
  </si>
  <si>
    <t>Изкоп с багер на отвал в зелени площи и алеи за полагане на 
водопровод и водомерна шахта</t>
  </si>
  <si>
    <t>Изкоп с багер на транспорт в улица за полагане на канализация</t>
  </si>
  <si>
    <t>Изкоп с багер на отвал в зелени площи и алеи за полагане на 
канализация.</t>
  </si>
  <si>
    <t>Доставка на земновлажен бетон В10  и укрепване на кабелна шахта с 15см бетон около шахтата</t>
  </si>
  <si>
    <t>Машинен изкоп с размери 110/40см</t>
  </si>
  <si>
    <t>Машинен изкоп с размери 80/40см</t>
  </si>
  <si>
    <t xml:space="preserve">Доставка бетон Б-10 и замонолитване на тръби </t>
  </si>
  <si>
    <t>Направа на заземление с преходно съпротивление на заземлението R≤10Ω с 2бр. колове от поцинкована стомана 63/63/5мм</t>
  </si>
  <si>
    <t>Направа на заземление с преходно съпротивление на заземлението R≤30Ω с 1бр. колове от поцинкована стомана 63/63/5мм</t>
  </si>
  <si>
    <t>Разрушаване на тройна кабелна шахта 180/90</t>
  </si>
  <si>
    <t>Разрушаване на двойна кабелна шахта 120/90</t>
  </si>
  <si>
    <t>Човекодни при 8ч./р.д. - колони(4х5)</t>
  </si>
  <si>
    <t>Дни за изпълнение при 8ч/р.д. - колони(6х8)</t>
  </si>
  <si>
    <t>Начало на изпълнението в кал. д. от подписан Протокол по обр. 2</t>
  </si>
  <si>
    <t>Крайна изпълнението в кал. д. от подписан Протокол по обр. 2</t>
  </si>
  <si>
    <t>Направа механизиран изкоп на транспорт</t>
  </si>
  <si>
    <t xml:space="preserve">новма време за ед. Количество </t>
  </si>
  <si>
    <t>Обща норма време  - ч.ч.</t>
  </si>
  <si>
    <t xml:space="preserve">ЛИНЕЕН КАЛЕНДАРЕН ГРАФИК </t>
  </si>
  <si>
    <t>МЕСЕЦ 1</t>
  </si>
  <si>
    <t>МЕСЕЦ 2</t>
  </si>
  <si>
    <t>МЕСЕЦ 3</t>
  </si>
  <si>
    <t>МЕСЕЦ 4</t>
  </si>
  <si>
    <t>Владимир Стефанов Начев</t>
  </si>
  <si>
    <t>Управител на фирма "ЖСП Стил" ООД - клон София и Пълномощник</t>
  </si>
  <si>
    <t>"ЖСП Стил" ООД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</si>
</sst>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7" fillId="0" borderId="0"/>
    <xf numFmtId="0" fontId="3" fillId="0" borderId="0"/>
  </cellStyleXfs>
  <cellXfs count="116">
    <xf numFmtId="0" fontId="0" fillId="0" borderId="0" xfId="0"/>
    <xf numFmtId="0" fontId="6" fillId="0" borderId="0" xfId="0" applyFont="1" applyFill="1"/>
    <xf numFmtId="0" fontId="9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11" fillId="0" borderId="0" xfId="0" applyFont="1" applyFill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Border="1"/>
    <xf numFmtId="0" fontId="8" fillId="0" borderId="0" xfId="0" applyFont="1" applyFill="1"/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/>
    </xf>
    <xf numFmtId="0" fontId="6" fillId="0" borderId="5" xfId="0" applyFont="1" applyFill="1" applyBorder="1"/>
    <xf numFmtId="0" fontId="6" fillId="0" borderId="6" xfId="0" applyFont="1" applyFill="1" applyBorder="1"/>
    <xf numFmtId="0" fontId="6" fillId="0" borderId="3" xfId="0" applyFont="1" applyFill="1" applyBorder="1"/>
    <xf numFmtId="0" fontId="6" fillId="0" borderId="1" xfId="0" applyFont="1" applyFill="1" applyBorder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vertical="center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wrapText="1"/>
    </xf>
    <xf numFmtId="0" fontId="6" fillId="0" borderId="1" xfId="0" quotePrefix="1" applyFont="1" applyFill="1" applyBorder="1"/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right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justify" vertical="center"/>
    </xf>
    <xf numFmtId="0" fontId="4" fillId="0" borderId="0" xfId="0" applyFont="1" applyFill="1"/>
    <xf numFmtId="0" fontId="5" fillId="0" borderId="0" xfId="0" applyFont="1" applyFill="1" applyAlignment="1">
      <alignment horizontal="right" vertical="center" wrapText="1"/>
    </xf>
    <xf numFmtId="0" fontId="10" fillId="0" borderId="5" xfId="0" applyFont="1" applyFill="1" applyBorder="1" applyAlignment="1"/>
    <xf numFmtId="0" fontId="6" fillId="0" borderId="1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textRotation="255"/>
    </xf>
    <xf numFmtId="0" fontId="10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vertical="center"/>
    </xf>
    <xf numFmtId="164" fontId="10" fillId="2" borderId="5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textRotation="255"/>
    </xf>
    <xf numFmtId="0" fontId="10" fillId="2" borderId="6" xfId="0" applyFont="1" applyFill="1" applyBorder="1" applyAlignment="1">
      <alignment horizontal="center" vertical="center"/>
    </xf>
    <xf numFmtId="0" fontId="10" fillId="2" borderId="5" xfId="0" applyFont="1" applyFill="1" applyBorder="1" applyAlignment="1"/>
    <xf numFmtId="0" fontId="10" fillId="2" borderId="1" xfId="0" applyFont="1" applyFill="1" applyBorder="1" applyAlignment="1"/>
    <xf numFmtId="0" fontId="6" fillId="2" borderId="1" xfId="0" applyFont="1" applyFill="1" applyBorder="1"/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6" fillId="2" borderId="5" xfId="0" applyFont="1" applyFill="1" applyBorder="1"/>
    <xf numFmtId="0" fontId="6" fillId="2" borderId="6" xfId="0" applyFont="1" applyFill="1" applyBorder="1"/>
    <xf numFmtId="0" fontId="6" fillId="2" borderId="3" xfId="0" applyFont="1" applyFill="1" applyBorder="1"/>
    <xf numFmtId="0" fontId="11" fillId="0" borderId="1" xfId="0" applyFont="1" applyFill="1" applyBorder="1" applyAlignment="1"/>
    <xf numFmtId="4" fontId="6" fillId="0" borderId="0" xfId="0" applyNumberFormat="1" applyFont="1" applyFill="1" applyAlignment="1">
      <alignment horizontal="left"/>
    </xf>
    <xf numFmtId="4" fontId="9" fillId="0" borderId="0" xfId="0" applyNumberFormat="1" applyFont="1" applyFill="1" applyAlignment="1">
      <alignment horizontal="left"/>
    </xf>
    <xf numFmtId="4" fontId="2" fillId="0" borderId="0" xfId="0" applyNumberFormat="1" applyFont="1" applyFill="1" applyAlignment="1">
      <alignment horizontal="center"/>
    </xf>
    <xf numFmtId="4" fontId="9" fillId="0" borderId="0" xfId="0" applyNumberFormat="1" applyFont="1" applyFill="1" applyAlignment="1">
      <alignment horizontal="center"/>
    </xf>
    <xf numFmtId="4" fontId="11" fillId="0" borderId="0" xfId="0" applyNumberFormat="1" applyFont="1" applyFill="1"/>
    <xf numFmtId="4" fontId="10" fillId="2" borderId="5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/>
    <xf numFmtId="4" fontId="6" fillId="0" borderId="1" xfId="0" applyNumberFormat="1" applyFont="1" applyFill="1" applyBorder="1" applyAlignment="1">
      <alignment horizontal="center"/>
    </xf>
    <xf numFmtId="4" fontId="10" fillId="0" borderId="1" xfId="0" applyNumberFormat="1" applyFont="1" applyFill="1" applyBorder="1" applyAlignment="1">
      <alignment horizontal="center"/>
    </xf>
    <xf numFmtId="4" fontId="10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/>
    <xf numFmtId="4" fontId="6" fillId="0" borderId="0" xfId="0" applyNumberFormat="1" applyFont="1" applyFill="1"/>
    <xf numFmtId="4" fontId="10" fillId="0" borderId="5" xfId="0" applyNumberFormat="1" applyFont="1" applyFill="1" applyBorder="1" applyAlignment="1"/>
    <xf numFmtId="4" fontId="6" fillId="0" borderId="5" xfId="0" applyNumberFormat="1" applyFont="1" applyFill="1" applyBorder="1" applyAlignment="1">
      <alignment horizontal="center"/>
    </xf>
    <xf numFmtId="0" fontId="6" fillId="0" borderId="11" xfId="5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0" fontId="11" fillId="0" borderId="1" xfId="0" applyFont="1" applyFill="1" applyBorder="1"/>
    <xf numFmtId="1" fontId="6" fillId="0" borderId="5" xfId="0" applyNumberFormat="1" applyFont="1" applyFill="1" applyBorder="1" applyAlignment="1">
      <alignment horizontal="center"/>
    </xf>
    <xf numFmtId="1" fontId="10" fillId="0" borderId="1" xfId="0" applyNumberFormat="1" applyFont="1" applyFill="1" applyBorder="1" applyAlignment="1"/>
    <xf numFmtId="1" fontId="10" fillId="0" borderId="1" xfId="0" applyNumberFormat="1" applyFont="1" applyFill="1" applyBorder="1" applyAlignment="1">
      <alignment horizontal="center"/>
    </xf>
    <xf numFmtId="1" fontId="10" fillId="0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10" fillId="2" borderId="5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Alignment="1">
      <alignment horizontal="left"/>
    </xf>
    <xf numFmtId="1" fontId="9" fillId="0" borderId="0" xfId="0" applyNumberFormat="1" applyFont="1" applyFill="1" applyAlignment="1">
      <alignment horizontal="left"/>
    </xf>
    <xf numFmtId="1" fontId="2" fillId="0" borderId="0" xfId="0" applyNumberFormat="1" applyFont="1" applyFill="1" applyAlignment="1">
      <alignment horizontal="center"/>
    </xf>
    <xf numFmtId="1" fontId="9" fillId="0" borderId="0" xfId="0" applyNumberFormat="1" applyFont="1" applyFill="1" applyAlignment="1">
      <alignment horizontal="center"/>
    </xf>
    <xf numFmtId="1" fontId="11" fillId="0" borderId="0" xfId="0" applyNumberFormat="1" applyFont="1" applyFill="1"/>
    <xf numFmtId="1" fontId="6" fillId="0" borderId="9" xfId="0" applyNumberFormat="1" applyFont="1" applyFill="1" applyBorder="1" applyAlignment="1">
      <alignment horizontal="center" vertical="center" textRotation="255"/>
    </xf>
    <xf numFmtId="1" fontId="10" fillId="2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/>
    <xf numFmtId="1" fontId="4" fillId="0" borderId="0" xfId="0" applyNumberFormat="1" applyFont="1" applyFill="1"/>
    <xf numFmtId="1" fontId="6" fillId="0" borderId="0" xfId="0" applyNumberFormat="1" applyFont="1" applyFill="1"/>
    <xf numFmtId="0" fontId="10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wrapText="1"/>
    </xf>
    <xf numFmtId="14" fontId="4" fillId="0" borderId="0" xfId="0" applyNumberFormat="1" applyFont="1" applyFill="1" applyAlignment="1">
      <alignment horizontal="center" wrapText="1"/>
    </xf>
    <xf numFmtId="0" fontId="9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textRotation="90"/>
    </xf>
    <xf numFmtId="0" fontId="10" fillId="0" borderId="11" xfId="0" applyFont="1" applyFill="1" applyBorder="1" applyAlignment="1">
      <alignment horizontal="center" vertical="center" textRotation="90"/>
    </xf>
    <xf numFmtId="4" fontId="10" fillId="0" borderId="8" xfId="0" applyNumberFormat="1" applyFont="1" applyFill="1" applyBorder="1" applyAlignment="1">
      <alignment horizontal="center" vertical="center" textRotation="90" wrapText="1"/>
    </xf>
    <xf numFmtId="4" fontId="10" fillId="0" borderId="11" xfId="0" applyNumberFormat="1" applyFont="1" applyFill="1" applyBorder="1" applyAlignment="1">
      <alignment horizontal="center" vertical="center" textRotation="90" wrapText="1"/>
    </xf>
    <xf numFmtId="0" fontId="10" fillId="0" borderId="8" xfId="0" applyFont="1" applyFill="1" applyBorder="1" applyAlignment="1">
      <alignment horizontal="center" vertical="center" textRotation="90" wrapText="1"/>
    </xf>
    <xf numFmtId="0" fontId="10" fillId="0" borderId="11" xfId="0" applyFont="1" applyFill="1" applyBorder="1" applyAlignment="1">
      <alignment horizontal="center" vertical="center" textRotation="90" wrapText="1"/>
    </xf>
    <xf numFmtId="0" fontId="10" fillId="0" borderId="15" xfId="0" applyFont="1" applyFill="1" applyBorder="1" applyAlignment="1">
      <alignment horizontal="center" vertical="center" textRotation="90" wrapText="1"/>
    </xf>
    <xf numFmtId="0" fontId="10" fillId="0" borderId="12" xfId="0" applyFont="1" applyFill="1" applyBorder="1" applyAlignment="1">
      <alignment horizontal="center" vertical="center" textRotation="90" wrapText="1"/>
    </xf>
    <xf numFmtId="1" fontId="10" fillId="0" borderId="8" xfId="0" applyNumberFormat="1" applyFont="1" applyFill="1" applyBorder="1" applyAlignment="1">
      <alignment horizontal="center" vertical="center" textRotation="90" wrapText="1"/>
    </xf>
    <xf numFmtId="1" fontId="10" fillId="0" borderId="11" xfId="0" applyNumberFormat="1" applyFont="1" applyFill="1" applyBorder="1" applyAlignment="1">
      <alignment horizontal="center" vertical="center" textRotation="90" wrapText="1"/>
    </xf>
    <xf numFmtId="0" fontId="10" fillId="0" borderId="1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</cellXfs>
  <cellStyles count="8">
    <cellStyle name="Excel Built-in Normal" xfId="6"/>
    <cellStyle name="Normal" xfId="0" builtinId="0"/>
    <cellStyle name="Normal 10 10" xfId="3"/>
    <cellStyle name="Normal 18 2" xfId="7"/>
    <cellStyle name="Normal 2" xfId="5"/>
    <cellStyle name="Normal 3 2" xfId="1"/>
    <cellStyle name="Normal 4" xfId="4"/>
    <cellStyle name="Normal 7 2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2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3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4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5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6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7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8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9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10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11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12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13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14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15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16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17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18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19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20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21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22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23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24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25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26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27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28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29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30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31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32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33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34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35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36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37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38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39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40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41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42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43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44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45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46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47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48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49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50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51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52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53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54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55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56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57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58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59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60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61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62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63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64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65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66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67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68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69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70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71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72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73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74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75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76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77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78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79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80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81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82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83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84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85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86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87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9</xdr:row>
      <xdr:rowOff>0</xdr:rowOff>
    </xdr:from>
    <xdr:to>
      <xdr:col>2</xdr:col>
      <xdr:colOff>428625</xdr:colOff>
      <xdr:row>9</xdr:row>
      <xdr:rowOff>161925</xdr:rowOff>
    </xdr:to>
    <xdr:sp macro="" textlink="">
      <xdr:nvSpPr>
        <xdr:cNvPr id="88" name="TextBox 1"/>
        <xdr:cNvSpPr txBox="1">
          <a:spLocks noChangeArrowheads="1"/>
        </xdr:cNvSpPr>
      </xdr:nvSpPr>
      <xdr:spPr bwMode="auto">
        <a:xfrm>
          <a:off x="3552825" y="314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76200</xdr:colOff>
      <xdr:row>9</xdr:row>
      <xdr:rowOff>114300</xdr:rowOff>
    </xdr:from>
    <xdr:to>
      <xdr:col>9</xdr:col>
      <xdr:colOff>152400</xdr:colOff>
      <xdr:row>9</xdr:row>
      <xdr:rowOff>400050</xdr:rowOff>
    </xdr:to>
    <xdr:sp macro="" textlink="">
      <xdr:nvSpPr>
        <xdr:cNvPr id="89" name="TextBox 1"/>
        <xdr:cNvSpPr txBox="1">
          <a:spLocks noChangeArrowheads="1"/>
        </xdr:cNvSpPr>
      </xdr:nvSpPr>
      <xdr:spPr bwMode="auto">
        <a:xfrm>
          <a:off x="4819650" y="3257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90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91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92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93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94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95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96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97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98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99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00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01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02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03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04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05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06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07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08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09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10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11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12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13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14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15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16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17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18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19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20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21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22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23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24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25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26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27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28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29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30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31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32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33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34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35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36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37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38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39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40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41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42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43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44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45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46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47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48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49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50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51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52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53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54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55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56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57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58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59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60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61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62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63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64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65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66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67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68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69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70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71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72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73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74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75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</xdr:row>
      <xdr:rowOff>0</xdr:rowOff>
    </xdr:from>
    <xdr:to>
      <xdr:col>2</xdr:col>
      <xdr:colOff>428625</xdr:colOff>
      <xdr:row>8</xdr:row>
      <xdr:rowOff>161925</xdr:rowOff>
    </xdr:to>
    <xdr:sp macro="" textlink="">
      <xdr:nvSpPr>
        <xdr:cNvPr id="176" name="TextBox 1"/>
        <xdr:cNvSpPr txBox="1">
          <a:spLocks noChangeArrowheads="1"/>
        </xdr:cNvSpPr>
      </xdr:nvSpPr>
      <xdr:spPr bwMode="auto">
        <a:xfrm>
          <a:off x="3552825" y="2609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A257"/>
  <sheetViews>
    <sheetView tabSelected="1" zoomScale="85" zoomScaleNormal="85" workbookViewId="0">
      <selection activeCell="R206" sqref="R206"/>
    </sheetView>
  </sheetViews>
  <sheetFormatPr defaultRowHeight="12.75" x14ac:dyDescent="0.2"/>
  <cols>
    <col min="1" max="1" width="4" style="17" customWidth="1"/>
    <col min="2" max="2" width="118.140625" style="18" customWidth="1"/>
    <col min="3" max="3" width="11.5703125" style="1" customWidth="1"/>
    <col min="4" max="5" width="8.42578125" style="65" customWidth="1"/>
    <col min="6" max="6" width="8.42578125" style="1" customWidth="1"/>
    <col min="7" max="7" width="8.42578125" style="89" customWidth="1"/>
    <col min="8" max="8" width="8.42578125" style="1" customWidth="1"/>
    <col min="9" max="9" width="11" style="1" customWidth="1"/>
    <col min="10" max="10" width="9.85546875" style="1" customWidth="1"/>
    <col min="11" max="11" width="11.85546875" style="1" customWidth="1"/>
    <col min="12" max="131" width="3.85546875" style="1" customWidth="1"/>
    <col min="132" max="158" width="9.140625" style="1"/>
    <col min="159" max="159" width="8.28515625" style="1" customWidth="1"/>
    <col min="160" max="160" width="41" style="1" customWidth="1"/>
    <col min="161" max="161" width="4" style="1" customWidth="1"/>
    <col min="162" max="162" width="5.5703125" style="1" customWidth="1"/>
    <col min="163" max="163" width="7.7109375" style="1" customWidth="1"/>
    <col min="164" max="164" width="4.5703125" style="1" customWidth="1"/>
    <col min="165" max="165" width="5" style="1" customWidth="1"/>
    <col min="166" max="166" width="4.85546875" style="1" customWidth="1"/>
    <col min="167" max="196" width="4.28515625" style="1" customWidth="1"/>
    <col min="197" max="210" width="3.7109375" style="1" customWidth="1"/>
    <col min="211" max="414" width="9.140625" style="1"/>
    <col min="415" max="415" width="8.28515625" style="1" customWidth="1"/>
    <col min="416" max="416" width="41" style="1" customWidth="1"/>
    <col min="417" max="417" width="4" style="1" customWidth="1"/>
    <col min="418" max="418" width="5.5703125" style="1" customWidth="1"/>
    <col min="419" max="419" width="7.7109375" style="1" customWidth="1"/>
    <col min="420" max="420" width="4.5703125" style="1" customWidth="1"/>
    <col min="421" max="421" width="5" style="1" customWidth="1"/>
    <col min="422" max="422" width="4.85546875" style="1" customWidth="1"/>
    <col min="423" max="452" width="4.28515625" style="1" customWidth="1"/>
    <col min="453" max="466" width="3.7109375" style="1" customWidth="1"/>
    <col min="467" max="670" width="9.140625" style="1"/>
    <col min="671" max="671" width="8.28515625" style="1" customWidth="1"/>
    <col min="672" max="672" width="41" style="1" customWidth="1"/>
    <col min="673" max="673" width="4" style="1" customWidth="1"/>
    <col min="674" max="674" width="5.5703125" style="1" customWidth="1"/>
    <col min="675" max="675" width="7.7109375" style="1" customWidth="1"/>
    <col min="676" max="676" width="4.5703125" style="1" customWidth="1"/>
    <col min="677" max="677" width="5" style="1" customWidth="1"/>
    <col min="678" max="678" width="4.85546875" style="1" customWidth="1"/>
    <col min="679" max="708" width="4.28515625" style="1" customWidth="1"/>
    <col min="709" max="722" width="3.7109375" style="1" customWidth="1"/>
    <col min="723" max="926" width="9.140625" style="1"/>
    <col min="927" max="927" width="8.28515625" style="1" customWidth="1"/>
    <col min="928" max="928" width="41" style="1" customWidth="1"/>
    <col min="929" max="929" width="4" style="1" customWidth="1"/>
    <col min="930" max="930" width="5.5703125" style="1" customWidth="1"/>
    <col min="931" max="931" width="7.7109375" style="1" customWidth="1"/>
    <col min="932" max="932" width="4.5703125" style="1" customWidth="1"/>
    <col min="933" max="933" width="5" style="1" customWidth="1"/>
    <col min="934" max="934" width="4.85546875" style="1" customWidth="1"/>
    <col min="935" max="964" width="4.28515625" style="1" customWidth="1"/>
    <col min="965" max="978" width="3.7109375" style="1" customWidth="1"/>
    <col min="979" max="1182" width="9.140625" style="1"/>
    <col min="1183" max="1183" width="8.28515625" style="1" customWidth="1"/>
    <col min="1184" max="1184" width="41" style="1" customWidth="1"/>
    <col min="1185" max="1185" width="4" style="1" customWidth="1"/>
    <col min="1186" max="1186" width="5.5703125" style="1" customWidth="1"/>
    <col min="1187" max="1187" width="7.7109375" style="1" customWidth="1"/>
    <col min="1188" max="1188" width="4.5703125" style="1" customWidth="1"/>
    <col min="1189" max="1189" width="5" style="1" customWidth="1"/>
    <col min="1190" max="1190" width="4.85546875" style="1" customWidth="1"/>
    <col min="1191" max="1220" width="4.28515625" style="1" customWidth="1"/>
    <col min="1221" max="1234" width="3.7109375" style="1" customWidth="1"/>
    <col min="1235" max="1438" width="9.140625" style="1"/>
    <col min="1439" max="1439" width="8.28515625" style="1" customWidth="1"/>
    <col min="1440" max="1440" width="41" style="1" customWidth="1"/>
    <col min="1441" max="1441" width="4" style="1" customWidth="1"/>
    <col min="1442" max="1442" width="5.5703125" style="1" customWidth="1"/>
    <col min="1443" max="1443" width="7.7109375" style="1" customWidth="1"/>
    <col min="1444" max="1444" width="4.5703125" style="1" customWidth="1"/>
    <col min="1445" max="1445" width="5" style="1" customWidth="1"/>
    <col min="1446" max="1446" width="4.85546875" style="1" customWidth="1"/>
    <col min="1447" max="1476" width="4.28515625" style="1" customWidth="1"/>
    <col min="1477" max="1490" width="3.7109375" style="1" customWidth="1"/>
    <col min="1491" max="1694" width="9.140625" style="1"/>
    <col min="1695" max="1695" width="8.28515625" style="1" customWidth="1"/>
    <col min="1696" max="1696" width="41" style="1" customWidth="1"/>
    <col min="1697" max="1697" width="4" style="1" customWidth="1"/>
    <col min="1698" max="1698" width="5.5703125" style="1" customWidth="1"/>
    <col min="1699" max="1699" width="7.7109375" style="1" customWidth="1"/>
    <col min="1700" max="1700" width="4.5703125" style="1" customWidth="1"/>
    <col min="1701" max="1701" width="5" style="1" customWidth="1"/>
    <col min="1702" max="1702" width="4.85546875" style="1" customWidth="1"/>
    <col min="1703" max="1732" width="4.28515625" style="1" customWidth="1"/>
    <col min="1733" max="1746" width="3.7109375" style="1" customWidth="1"/>
    <col min="1747" max="1950" width="9.140625" style="1"/>
    <col min="1951" max="1951" width="8.28515625" style="1" customWidth="1"/>
    <col min="1952" max="1952" width="41" style="1" customWidth="1"/>
    <col min="1953" max="1953" width="4" style="1" customWidth="1"/>
    <col min="1954" max="1954" width="5.5703125" style="1" customWidth="1"/>
    <col min="1955" max="1955" width="7.7109375" style="1" customWidth="1"/>
    <col min="1956" max="1956" width="4.5703125" style="1" customWidth="1"/>
    <col min="1957" max="1957" width="5" style="1" customWidth="1"/>
    <col min="1958" max="1958" width="4.85546875" style="1" customWidth="1"/>
    <col min="1959" max="1988" width="4.28515625" style="1" customWidth="1"/>
    <col min="1989" max="2002" width="3.7109375" style="1" customWidth="1"/>
    <col min="2003" max="2206" width="9.140625" style="1"/>
    <col min="2207" max="2207" width="8.28515625" style="1" customWidth="1"/>
    <col min="2208" max="2208" width="41" style="1" customWidth="1"/>
    <col min="2209" max="2209" width="4" style="1" customWidth="1"/>
    <col min="2210" max="2210" width="5.5703125" style="1" customWidth="1"/>
    <col min="2211" max="2211" width="7.7109375" style="1" customWidth="1"/>
    <col min="2212" max="2212" width="4.5703125" style="1" customWidth="1"/>
    <col min="2213" max="2213" width="5" style="1" customWidth="1"/>
    <col min="2214" max="2214" width="4.85546875" style="1" customWidth="1"/>
    <col min="2215" max="2244" width="4.28515625" style="1" customWidth="1"/>
    <col min="2245" max="2258" width="3.7109375" style="1" customWidth="1"/>
    <col min="2259" max="2462" width="9.140625" style="1"/>
    <col min="2463" max="2463" width="8.28515625" style="1" customWidth="1"/>
    <col min="2464" max="2464" width="41" style="1" customWidth="1"/>
    <col min="2465" max="2465" width="4" style="1" customWidth="1"/>
    <col min="2466" max="2466" width="5.5703125" style="1" customWidth="1"/>
    <col min="2467" max="2467" width="7.7109375" style="1" customWidth="1"/>
    <col min="2468" max="2468" width="4.5703125" style="1" customWidth="1"/>
    <col min="2469" max="2469" width="5" style="1" customWidth="1"/>
    <col min="2470" max="2470" width="4.85546875" style="1" customWidth="1"/>
    <col min="2471" max="2500" width="4.28515625" style="1" customWidth="1"/>
    <col min="2501" max="2514" width="3.7109375" style="1" customWidth="1"/>
    <col min="2515" max="2718" width="9.140625" style="1"/>
    <col min="2719" max="2719" width="8.28515625" style="1" customWidth="1"/>
    <col min="2720" max="2720" width="41" style="1" customWidth="1"/>
    <col min="2721" max="2721" width="4" style="1" customWidth="1"/>
    <col min="2722" max="2722" width="5.5703125" style="1" customWidth="1"/>
    <col min="2723" max="2723" width="7.7109375" style="1" customWidth="1"/>
    <col min="2724" max="2724" width="4.5703125" style="1" customWidth="1"/>
    <col min="2725" max="2725" width="5" style="1" customWidth="1"/>
    <col min="2726" max="2726" width="4.85546875" style="1" customWidth="1"/>
    <col min="2727" max="2756" width="4.28515625" style="1" customWidth="1"/>
    <col min="2757" max="2770" width="3.7109375" style="1" customWidth="1"/>
    <col min="2771" max="2974" width="9.140625" style="1"/>
    <col min="2975" max="2975" width="8.28515625" style="1" customWidth="1"/>
    <col min="2976" max="2976" width="41" style="1" customWidth="1"/>
    <col min="2977" max="2977" width="4" style="1" customWidth="1"/>
    <col min="2978" max="2978" width="5.5703125" style="1" customWidth="1"/>
    <col min="2979" max="2979" width="7.7109375" style="1" customWidth="1"/>
    <col min="2980" max="2980" width="4.5703125" style="1" customWidth="1"/>
    <col min="2981" max="2981" width="5" style="1" customWidth="1"/>
    <col min="2982" max="2982" width="4.85546875" style="1" customWidth="1"/>
    <col min="2983" max="3012" width="4.28515625" style="1" customWidth="1"/>
    <col min="3013" max="3026" width="3.7109375" style="1" customWidth="1"/>
    <col min="3027" max="3230" width="9.140625" style="1"/>
    <col min="3231" max="3231" width="8.28515625" style="1" customWidth="1"/>
    <col min="3232" max="3232" width="41" style="1" customWidth="1"/>
    <col min="3233" max="3233" width="4" style="1" customWidth="1"/>
    <col min="3234" max="3234" width="5.5703125" style="1" customWidth="1"/>
    <col min="3235" max="3235" width="7.7109375" style="1" customWidth="1"/>
    <col min="3236" max="3236" width="4.5703125" style="1" customWidth="1"/>
    <col min="3237" max="3237" width="5" style="1" customWidth="1"/>
    <col min="3238" max="3238" width="4.85546875" style="1" customWidth="1"/>
    <col min="3239" max="3268" width="4.28515625" style="1" customWidth="1"/>
    <col min="3269" max="3282" width="3.7109375" style="1" customWidth="1"/>
    <col min="3283" max="3486" width="9.140625" style="1"/>
    <col min="3487" max="3487" width="8.28515625" style="1" customWidth="1"/>
    <col min="3488" max="3488" width="41" style="1" customWidth="1"/>
    <col min="3489" max="3489" width="4" style="1" customWidth="1"/>
    <col min="3490" max="3490" width="5.5703125" style="1" customWidth="1"/>
    <col min="3491" max="3491" width="7.7109375" style="1" customWidth="1"/>
    <col min="3492" max="3492" width="4.5703125" style="1" customWidth="1"/>
    <col min="3493" max="3493" width="5" style="1" customWidth="1"/>
    <col min="3494" max="3494" width="4.85546875" style="1" customWidth="1"/>
    <col min="3495" max="3524" width="4.28515625" style="1" customWidth="1"/>
    <col min="3525" max="3538" width="3.7109375" style="1" customWidth="1"/>
    <col min="3539" max="3742" width="9.140625" style="1"/>
    <col min="3743" max="3743" width="8.28515625" style="1" customWidth="1"/>
    <col min="3744" max="3744" width="41" style="1" customWidth="1"/>
    <col min="3745" max="3745" width="4" style="1" customWidth="1"/>
    <col min="3746" max="3746" width="5.5703125" style="1" customWidth="1"/>
    <col min="3747" max="3747" width="7.7109375" style="1" customWidth="1"/>
    <col min="3748" max="3748" width="4.5703125" style="1" customWidth="1"/>
    <col min="3749" max="3749" width="5" style="1" customWidth="1"/>
    <col min="3750" max="3750" width="4.85546875" style="1" customWidth="1"/>
    <col min="3751" max="3780" width="4.28515625" style="1" customWidth="1"/>
    <col min="3781" max="3794" width="3.7109375" style="1" customWidth="1"/>
    <col min="3795" max="3998" width="9.140625" style="1"/>
    <col min="3999" max="3999" width="8.28515625" style="1" customWidth="1"/>
    <col min="4000" max="4000" width="41" style="1" customWidth="1"/>
    <col min="4001" max="4001" width="4" style="1" customWidth="1"/>
    <col min="4002" max="4002" width="5.5703125" style="1" customWidth="1"/>
    <col min="4003" max="4003" width="7.7109375" style="1" customWidth="1"/>
    <col min="4004" max="4004" width="4.5703125" style="1" customWidth="1"/>
    <col min="4005" max="4005" width="5" style="1" customWidth="1"/>
    <col min="4006" max="4006" width="4.85546875" style="1" customWidth="1"/>
    <col min="4007" max="4036" width="4.28515625" style="1" customWidth="1"/>
    <col min="4037" max="4050" width="3.7109375" style="1" customWidth="1"/>
    <col min="4051" max="4254" width="9.140625" style="1"/>
    <col min="4255" max="4255" width="8.28515625" style="1" customWidth="1"/>
    <col min="4256" max="4256" width="41" style="1" customWidth="1"/>
    <col min="4257" max="4257" width="4" style="1" customWidth="1"/>
    <col min="4258" max="4258" width="5.5703125" style="1" customWidth="1"/>
    <col min="4259" max="4259" width="7.7109375" style="1" customWidth="1"/>
    <col min="4260" max="4260" width="4.5703125" style="1" customWidth="1"/>
    <col min="4261" max="4261" width="5" style="1" customWidth="1"/>
    <col min="4262" max="4262" width="4.85546875" style="1" customWidth="1"/>
    <col min="4263" max="4292" width="4.28515625" style="1" customWidth="1"/>
    <col min="4293" max="4306" width="3.7109375" style="1" customWidth="1"/>
    <col min="4307" max="4510" width="9.140625" style="1"/>
    <col min="4511" max="4511" width="8.28515625" style="1" customWidth="1"/>
    <col min="4512" max="4512" width="41" style="1" customWidth="1"/>
    <col min="4513" max="4513" width="4" style="1" customWidth="1"/>
    <col min="4514" max="4514" width="5.5703125" style="1" customWidth="1"/>
    <col min="4515" max="4515" width="7.7109375" style="1" customWidth="1"/>
    <col min="4516" max="4516" width="4.5703125" style="1" customWidth="1"/>
    <col min="4517" max="4517" width="5" style="1" customWidth="1"/>
    <col min="4518" max="4518" width="4.85546875" style="1" customWidth="1"/>
    <col min="4519" max="4548" width="4.28515625" style="1" customWidth="1"/>
    <col min="4549" max="4562" width="3.7109375" style="1" customWidth="1"/>
    <col min="4563" max="4766" width="9.140625" style="1"/>
    <col min="4767" max="4767" width="8.28515625" style="1" customWidth="1"/>
    <col min="4768" max="4768" width="41" style="1" customWidth="1"/>
    <col min="4769" max="4769" width="4" style="1" customWidth="1"/>
    <col min="4770" max="4770" width="5.5703125" style="1" customWidth="1"/>
    <col min="4771" max="4771" width="7.7109375" style="1" customWidth="1"/>
    <col min="4772" max="4772" width="4.5703125" style="1" customWidth="1"/>
    <col min="4773" max="4773" width="5" style="1" customWidth="1"/>
    <col min="4774" max="4774" width="4.85546875" style="1" customWidth="1"/>
    <col min="4775" max="4804" width="4.28515625" style="1" customWidth="1"/>
    <col min="4805" max="4818" width="3.7109375" style="1" customWidth="1"/>
    <col min="4819" max="5022" width="9.140625" style="1"/>
    <col min="5023" max="5023" width="8.28515625" style="1" customWidth="1"/>
    <col min="5024" max="5024" width="41" style="1" customWidth="1"/>
    <col min="5025" max="5025" width="4" style="1" customWidth="1"/>
    <col min="5026" max="5026" width="5.5703125" style="1" customWidth="1"/>
    <col min="5027" max="5027" width="7.7109375" style="1" customWidth="1"/>
    <col min="5028" max="5028" width="4.5703125" style="1" customWidth="1"/>
    <col min="5029" max="5029" width="5" style="1" customWidth="1"/>
    <col min="5030" max="5030" width="4.85546875" style="1" customWidth="1"/>
    <col min="5031" max="5060" width="4.28515625" style="1" customWidth="1"/>
    <col min="5061" max="5074" width="3.7109375" style="1" customWidth="1"/>
    <col min="5075" max="5278" width="9.140625" style="1"/>
    <col min="5279" max="5279" width="8.28515625" style="1" customWidth="1"/>
    <col min="5280" max="5280" width="41" style="1" customWidth="1"/>
    <col min="5281" max="5281" width="4" style="1" customWidth="1"/>
    <col min="5282" max="5282" width="5.5703125" style="1" customWidth="1"/>
    <col min="5283" max="5283" width="7.7109375" style="1" customWidth="1"/>
    <col min="5284" max="5284" width="4.5703125" style="1" customWidth="1"/>
    <col min="5285" max="5285" width="5" style="1" customWidth="1"/>
    <col min="5286" max="5286" width="4.85546875" style="1" customWidth="1"/>
    <col min="5287" max="5316" width="4.28515625" style="1" customWidth="1"/>
    <col min="5317" max="5330" width="3.7109375" style="1" customWidth="1"/>
    <col min="5331" max="5534" width="9.140625" style="1"/>
    <col min="5535" max="5535" width="8.28515625" style="1" customWidth="1"/>
    <col min="5536" max="5536" width="41" style="1" customWidth="1"/>
    <col min="5537" max="5537" width="4" style="1" customWidth="1"/>
    <col min="5538" max="5538" width="5.5703125" style="1" customWidth="1"/>
    <col min="5539" max="5539" width="7.7109375" style="1" customWidth="1"/>
    <col min="5540" max="5540" width="4.5703125" style="1" customWidth="1"/>
    <col min="5541" max="5541" width="5" style="1" customWidth="1"/>
    <col min="5542" max="5542" width="4.85546875" style="1" customWidth="1"/>
    <col min="5543" max="5572" width="4.28515625" style="1" customWidth="1"/>
    <col min="5573" max="5586" width="3.7109375" style="1" customWidth="1"/>
    <col min="5587" max="5790" width="9.140625" style="1"/>
    <col min="5791" max="5791" width="8.28515625" style="1" customWidth="1"/>
    <col min="5792" max="5792" width="41" style="1" customWidth="1"/>
    <col min="5793" max="5793" width="4" style="1" customWidth="1"/>
    <col min="5794" max="5794" width="5.5703125" style="1" customWidth="1"/>
    <col min="5795" max="5795" width="7.7109375" style="1" customWidth="1"/>
    <col min="5796" max="5796" width="4.5703125" style="1" customWidth="1"/>
    <col min="5797" max="5797" width="5" style="1" customWidth="1"/>
    <col min="5798" max="5798" width="4.85546875" style="1" customWidth="1"/>
    <col min="5799" max="5828" width="4.28515625" style="1" customWidth="1"/>
    <col min="5829" max="5842" width="3.7109375" style="1" customWidth="1"/>
    <col min="5843" max="6046" width="9.140625" style="1"/>
    <col min="6047" max="6047" width="8.28515625" style="1" customWidth="1"/>
    <col min="6048" max="6048" width="41" style="1" customWidth="1"/>
    <col min="6049" max="6049" width="4" style="1" customWidth="1"/>
    <col min="6050" max="6050" width="5.5703125" style="1" customWidth="1"/>
    <col min="6051" max="6051" width="7.7109375" style="1" customWidth="1"/>
    <col min="6052" max="6052" width="4.5703125" style="1" customWidth="1"/>
    <col min="6053" max="6053" width="5" style="1" customWidth="1"/>
    <col min="6054" max="6054" width="4.85546875" style="1" customWidth="1"/>
    <col min="6055" max="6084" width="4.28515625" style="1" customWidth="1"/>
    <col min="6085" max="6098" width="3.7109375" style="1" customWidth="1"/>
    <col min="6099" max="6302" width="9.140625" style="1"/>
    <col min="6303" max="6303" width="8.28515625" style="1" customWidth="1"/>
    <col min="6304" max="6304" width="41" style="1" customWidth="1"/>
    <col min="6305" max="6305" width="4" style="1" customWidth="1"/>
    <col min="6306" max="6306" width="5.5703125" style="1" customWidth="1"/>
    <col min="6307" max="6307" width="7.7109375" style="1" customWidth="1"/>
    <col min="6308" max="6308" width="4.5703125" style="1" customWidth="1"/>
    <col min="6309" max="6309" width="5" style="1" customWidth="1"/>
    <col min="6310" max="6310" width="4.85546875" style="1" customWidth="1"/>
    <col min="6311" max="6340" width="4.28515625" style="1" customWidth="1"/>
    <col min="6341" max="6354" width="3.7109375" style="1" customWidth="1"/>
    <col min="6355" max="6558" width="9.140625" style="1"/>
    <col min="6559" max="6559" width="8.28515625" style="1" customWidth="1"/>
    <col min="6560" max="6560" width="41" style="1" customWidth="1"/>
    <col min="6561" max="6561" width="4" style="1" customWidth="1"/>
    <col min="6562" max="6562" width="5.5703125" style="1" customWidth="1"/>
    <col min="6563" max="6563" width="7.7109375" style="1" customWidth="1"/>
    <col min="6564" max="6564" width="4.5703125" style="1" customWidth="1"/>
    <col min="6565" max="6565" width="5" style="1" customWidth="1"/>
    <col min="6566" max="6566" width="4.85546875" style="1" customWidth="1"/>
    <col min="6567" max="6596" width="4.28515625" style="1" customWidth="1"/>
    <col min="6597" max="6610" width="3.7109375" style="1" customWidth="1"/>
    <col min="6611" max="6814" width="9.140625" style="1"/>
    <col min="6815" max="6815" width="8.28515625" style="1" customWidth="1"/>
    <col min="6816" max="6816" width="41" style="1" customWidth="1"/>
    <col min="6817" max="6817" width="4" style="1" customWidth="1"/>
    <col min="6818" max="6818" width="5.5703125" style="1" customWidth="1"/>
    <col min="6819" max="6819" width="7.7109375" style="1" customWidth="1"/>
    <col min="6820" max="6820" width="4.5703125" style="1" customWidth="1"/>
    <col min="6821" max="6821" width="5" style="1" customWidth="1"/>
    <col min="6822" max="6822" width="4.85546875" style="1" customWidth="1"/>
    <col min="6823" max="6852" width="4.28515625" style="1" customWidth="1"/>
    <col min="6853" max="6866" width="3.7109375" style="1" customWidth="1"/>
    <col min="6867" max="7070" width="9.140625" style="1"/>
    <col min="7071" max="7071" width="8.28515625" style="1" customWidth="1"/>
    <col min="7072" max="7072" width="41" style="1" customWidth="1"/>
    <col min="7073" max="7073" width="4" style="1" customWidth="1"/>
    <col min="7074" max="7074" width="5.5703125" style="1" customWidth="1"/>
    <col min="7075" max="7075" width="7.7109375" style="1" customWidth="1"/>
    <col min="7076" max="7076" width="4.5703125" style="1" customWidth="1"/>
    <col min="7077" max="7077" width="5" style="1" customWidth="1"/>
    <col min="7078" max="7078" width="4.85546875" style="1" customWidth="1"/>
    <col min="7079" max="7108" width="4.28515625" style="1" customWidth="1"/>
    <col min="7109" max="7122" width="3.7109375" style="1" customWidth="1"/>
    <col min="7123" max="7326" width="9.140625" style="1"/>
    <col min="7327" max="7327" width="8.28515625" style="1" customWidth="1"/>
    <col min="7328" max="7328" width="41" style="1" customWidth="1"/>
    <col min="7329" max="7329" width="4" style="1" customWidth="1"/>
    <col min="7330" max="7330" width="5.5703125" style="1" customWidth="1"/>
    <col min="7331" max="7331" width="7.7109375" style="1" customWidth="1"/>
    <col min="7332" max="7332" width="4.5703125" style="1" customWidth="1"/>
    <col min="7333" max="7333" width="5" style="1" customWidth="1"/>
    <col min="7334" max="7334" width="4.85546875" style="1" customWidth="1"/>
    <col min="7335" max="7364" width="4.28515625" style="1" customWidth="1"/>
    <col min="7365" max="7378" width="3.7109375" style="1" customWidth="1"/>
    <col min="7379" max="7582" width="9.140625" style="1"/>
    <col min="7583" max="7583" width="8.28515625" style="1" customWidth="1"/>
    <col min="7584" max="7584" width="41" style="1" customWidth="1"/>
    <col min="7585" max="7585" width="4" style="1" customWidth="1"/>
    <col min="7586" max="7586" width="5.5703125" style="1" customWidth="1"/>
    <col min="7587" max="7587" width="7.7109375" style="1" customWidth="1"/>
    <col min="7588" max="7588" width="4.5703125" style="1" customWidth="1"/>
    <col min="7589" max="7589" width="5" style="1" customWidth="1"/>
    <col min="7590" max="7590" width="4.85546875" style="1" customWidth="1"/>
    <col min="7591" max="7620" width="4.28515625" style="1" customWidth="1"/>
    <col min="7621" max="7634" width="3.7109375" style="1" customWidth="1"/>
    <col min="7635" max="7838" width="9.140625" style="1"/>
    <col min="7839" max="7839" width="8.28515625" style="1" customWidth="1"/>
    <col min="7840" max="7840" width="41" style="1" customWidth="1"/>
    <col min="7841" max="7841" width="4" style="1" customWidth="1"/>
    <col min="7842" max="7842" width="5.5703125" style="1" customWidth="1"/>
    <col min="7843" max="7843" width="7.7109375" style="1" customWidth="1"/>
    <col min="7844" max="7844" width="4.5703125" style="1" customWidth="1"/>
    <col min="7845" max="7845" width="5" style="1" customWidth="1"/>
    <col min="7846" max="7846" width="4.85546875" style="1" customWidth="1"/>
    <col min="7847" max="7876" width="4.28515625" style="1" customWidth="1"/>
    <col min="7877" max="7890" width="3.7109375" style="1" customWidth="1"/>
    <col min="7891" max="8094" width="9.140625" style="1"/>
    <col min="8095" max="8095" width="8.28515625" style="1" customWidth="1"/>
    <col min="8096" max="8096" width="41" style="1" customWidth="1"/>
    <col min="8097" max="8097" width="4" style="1" customWidth="1"/>
    <col min="8098" max="8098" width="5.5703125" style="1" customWidth="1"/>
    <col min="8099" max="8099" width="7.7109375" style="1" customWidth="1"/>
    <col min="8100" max="8100" width="4.5703125" style="1" customWidth="1"/>
    <col min="8101" max="8101" width="5" style="1" customWidth="1"/>
    <col min="8102" max="8102" width="4.85546875" style="1" customWidth="1"/>
    <col min="8103" max="8132" width="4.28515625" style="1" customWidth="1"/>
    <col min="8133" max="8146" width="3.7109375" style="1" customWidth="1"/>
    <col min="8147" max="8350" width="9.140625" style="1"/>
    <col min="8351" max="8351" width="8.28515625" style="1" customWidth="1"/>
    <col min="8352" max="8352" width="41" style="1" customWidth="1"/>
    <col min="8353" max="8353" width="4" style="1" customWidth="1"/>
    <col min="8354" max="8354" width="5.5703125" style="1" customWidth="1"/>
    <col min="8355" max="8355" width="7.7109375" style="1" customWidth="1"/>
    <col min="8356" max="8356" width="4.5703125" style="1" customWidth="1"/>
    <col min="8357" max="8357" width="5" style="1" customWidth="1"/>
    <col min="8358" max="8358" width="4.85546875" style="1" customWidth="1"/>
    <col min="8359" max="8388" width="4.28515625" style="1" customWidth="1"/>
    <col min="8389" max="8402" width="3.7109375" style="1" customWidth="1"/>
    <col min="8403" max="8606" width="9.140625" style="1"/>
    <col min="8607" max="8607" width="8.28515625" style="1" customWidth="1"/>
    <col min="8608" max="8608" width="41" style="1" customWidth="1"/>
    <col min="8609" max="8609" width="4" style="1" customWidth="1"/>
    <col min="8610" max="8610" width="5.5703125" style="1" customWidth="1"/>
    <col min="8611" max="8611" width="7.7109375" style="1" customWidth="1"/>
    <col min="8612" max="8612" width="4.5703125" style="1" customWidth="1"/>
    <col min="8613" max="8613" width="5" style="1" customWidth="1"/>
    <col min="8614" max="8614" width="4.85546875" style="1" customWidth="1"/>
    <col min="8615" max="8644" width="4.28515625" style="1" customWidth="1"/>
    <col min="8645" max="8658" width="3.7109375" style="1" customWidth="1"/>
    <col min="8659" max="8862" width="9.140625" style="1"/>
    <col min="8863" max="8863" width="8.28515625" style="1" customWidth="1"/>
    <col min="8864" max="8864" width="41" style="1" customWidth="1"/>
    <col min="8865" max="8865" width="4" style="1" customWidth="1"/>
    <col min="8866" max="8866" width="5.5703125" style="1" customWidth="1"/>
    <col min="8867" max="8867" width="7.7109375" style="1" customWidth="1"/>
    <col min="8868" max="8868" width="4.5703125" style="1" customWidth="1"/>
    <col min="8869" max="8869" width="5" style="1" customWidth="1"/>
    <col min="8870" max="8870" width="4.85546875" style="1" customWidth="1"/>
    <col min="8871" max="8900" width="4.28515625" style="1" customWidth="1"/>
    <col min="8901" max="8914" width="3.7109375" style="1" customWidth="1"/>
    <col min="8915" max="9118" width="9.140625" style="1"/>
    <col min="9119" max="9119" width="8.28515625" style="1" customWidth="1"/>
    <col min="9120" max="9120" width="41" style="1" customWidth="1"/>
    <col min="9121" max="9121" width="4" style="1" customWidth="1"/>
    <col min="9122" max="9122" width="5.5703125" style="1" customWidth="1"/>
    <col min="9123" max="9123" width="7.7109375" style="1" customWidth="1"/>
    <col min="9124" max="9124" width="4.5703125" style="1" customWidth="1"/>
    <col min="9125" max="9125" width="5" style="1" customWidth="1"/>
    <col min="9126" max="9126" width="4.85546875" style="1" customWidth="1"/>
    <col min="9127" max="9156" width="4.28515625" style="1" customWidth="1"/>
    <col min="9157" max="9170" width="3.7109375" style="1" customWidth="1"/>
    <col min="9171" max="9374" width="9.140625" style="1"/>
    <col min="9375" max="9375" width="8.28515625" style="1" customWidth="1"/>
    <col min="9376" max="9376" width="41" style="1" customWidth="1"/>
    <col min="9377" max="9377" width="4" style="1" customWidth="1"/>
    <col min="9378" max="9378" width="5.5703125" style="1" customWidth="1"/>
    <col min="9379" max="9379" width="7.7109375" style="1" customWidth="1"/>
    <col min="9380" max="9380" width="4.5703125" style="1" customWidth="1"/>
    <col min="9381" max="9381" width="5" style="1" customWidth="1"/>
    <col min="9382" max="9382" width="4.85546875" style="1" customWidth="1"/>
    <col min="9383" max="9412" width="4.28515625" style="1" customWidth="1"/>
    <col min="9413" max="9426" width="3.7109375" style="1" customWidth="1"/>
    <col min="9427" max="9630" width="9.140625" style="1"/>
    <col min="9631" max="9631" width="8.28515625" style="1" customWidth="1"/>
    <col min="9632" max="9632" width="41" style="1" customWidth="1"/>
    <col min="9633" max="9633" width="4" style="1" customWidth="1"/>
    <col min="9634" max="9634" width="5.5703125" style="1" customWidth="1"/>
    <col min="9635" max="9635" width="7.7109375" style="1" customWidth="1"/>
    <col min="9636" max="9636" width="4.5703125" style="1" customWidth="1"/>
    <col min="9637" max="9637" width="5" style="1" customWidth="1"/>
    <col min="9638" max="9638" width="4.85546875" style="1" customWidth="1"/>
    <col min="9639" max="9668" width="4.28515625" style="1" customWidth="1"/>
    <col min="9669" max="9682" width="3.7109375" style="1" customWidth="1"/>
    <col min="9683" max="9886" width="9.140625" style="1"/>
    <col min="9887" max="9887" width="8.28515625" style="1" customWidth="1"/>
    <col min="9888" max="9888" width="41" style="1" customWidth="1"/>
    <col min="9889" max="9889" width="4" style="1" customWidth="1"/>
    <col min="9890" max="9890" width="5.5703125" style="1" customWidth="1"/>
    <col min="9891" max="9891" width="7.7109375" style="1" customWidth="1"/>
    <col min="9892" max="9892" width="4.5703125" style="1" customWidth="1"/>
    <col min="9893" max="9893" width="5" style="1" customWidth="1"/>
    <col min="9894" max="9894" width="4.85546875" style="1" customWidth="1"/>
    <col min="9895" max="9924" width="4.28515625" style="1" customWidth="1"/>
    <col min="9925" max="9938" width="3.7109375" style="1" customWidth="1"/>
    <col min="9939" max="10142" width="9.140625" style="1"/>
    <col min="10143" max="10143" width="8.28515625" style="1" customWidth="1"/>
    <col min="10144" max="10144" width="41" style="1" customWidth="1"/>
    <col min="10145" max="10145" width="4" style="1" customWidth="1"/>
    <col min="10146" max="10146" width="5.5703125" style="1" customWidth="1"/>
    <col min="10147" max="10147" width="7.7109375" style="1" customWidth="1"/>
    <col min="10148" max="10148" width="4.5703125" style="1" customWidth="1"/>
    <col min="10149" max="10149" width="5" style="1" customWidth="1"/>
    <col min="10150" max="10150" width="4.85546875" style="1" customWidth="1"/>
    <col min="10151" max="10180" width="4.28515625" style="1" customWidth="1"/>
    <col min="10181" max="10194" width="3.7109375" style="1" customWidth="1"/>
    <col min="10195" max="10398" width="9.140625" style="1"/>
    <col min="10399" max="10399" width="8.28515625" style="1" customWidth="1"/>
    <col min="10400" max="10400" width="41" style="1" customWidth="1"/>
    <col min="10401" max="10401" width="4" style="1" customWidth="1"/>
    <col min="10402" max="10402" width="5.5703125" style="1" customWidth="1"/>
    <col min="10403" max="10403" width="7.7109375" style="1" customWidth="1"/>
    <col min="10404" max="10404" width="4.5703125" style="1" customWidth="1"/>
    <col min="10405" max="10405" width="5" style="1" customWidth="1"/>
    <col min="10406" max="10406" width="4.85546875" style="1" customWidth="1"/>
    <col min="10407" max="10436" width="4.28515625" style="1" customWidth="1"/>
    <col min="10437" max="10450" width="3.7109375" style="1" customWidth="1"/>
    <col min="10451" max="10654" width="9.140625" style="1"/>
    <col min="10655" max="10655" width="8.28515625" style="1" customWidth="1"/>
    <col min="10656" max="10656" width="41" style="1" customWidth="1"/>
    <col min="10657" max="10657" width="4" style="1" customWidth="1"/>
    <col min="10658" max="10658" width="5.5703125" style="1" customWidth="1"/>
    <col min="10659" max="10659" width="7.7109375" style="1" customWidth="1"/>
    <col min="10660" max="10660" width="4.5703125" style="1" customWidth="1"/>
    <col min="10661" max="10661" width="5" style="1" customWidth="1"/>
    <col min="10662" max="10662" width="4.85546875" style="1" customWidth="1"/>
    <col min="10663" max="10692" width="4.28515625" style="1" customWidth="1"/>
    <col min="10693" max="10706" width="3.7109375" style="1" customWidth="1"/>
    <col min="10707" max="10910" width="9.140625" style="1"/>
    <col min="10911" max="10911" width="8.28515625" style="1" customWidth="1"/>
    <col min="10912" max="10912" width="41" style="1" customWidth="1"/>
    <col min="10913" max="10913" width="4" style="1" customWidth="1"/>
    <col min="10914" max="10914" width="5.5703125" style="1" customWidth="1"/>
    <col min="10915" max="10915" width="7.7109375" style="1" customWidth="1"/>
    <col min="10916" max="10916" width="4.5703125" style="1" customWidth="1"/>
    <col min="10917" max="10917" width="5" style="1" customWidth="1"/>
    <col min="10918" max="10918" width="4.85546875" style="1" customWidth="1"/>
    <col min="10919" max="10948" width="4.28515625" style="1" customWidth="1"/>
    <col min="10949" max="10962" width="3.7109375" style="1" customWidth="1"/>
    <col min="10963" max="11166" width="9.140625" style="1"/>
    <col min="11167" max="11167" width="8.28515625" style="1" customWidth="1"/>
    <col min="11168" max="11168" width="41" style="1" customWidth="1"/>
    <col min="11169" max="11169" width="4" style="1" customWidth="1"/>
    <col min="11170" max="11170" width="5.5703125" style="1" customWidth="1"/>
    <col min="11171" max="11171" width="7.7109375" style="1" customWidth="1"/>
    <col min="11172" max="11172" width="4.5703125" style="1" customWidth="1"/>
    <col min="11173" max="11173" width="5" style="1" customWidth="1"/>
    <col min="11174" max="11174" width="4.85546875" style="1" customWidth="1"/>
    <col min="11175" max="11204" width="4.28515625" style="1" customWidth="1"/>
    <col min="11205" max="11218" width="3.7109375" style="1" customWidth="1"/>
    <col min="11219" max="11422" width="9.140625" style="1"/>
    <col min="11423" max="11423" width="8.28515625" style="1" customWidth="1"/>
    <col min="11424" max="11424" width="41" style="1" customWidth="1"/>
    <col min="11425" max="11425" width="4" style="1" customWidth="1"/>
    <col min="11426" max="11426" width="5.5703125" style="1" customWidth="1"/>
    <col min="11427" max="11427" width="7.7109375" style="1" customWidth="1"/>
    <col min="11428" max="11428" width="4.5703125" style="1" customWidth="1"/>
    <col min="11429" max="11429" width="5" style="1" customWidth="1"/>
    <col min="11430" max="11430" width="4.85546875" style="1" customWidth="1"/>
    <col min="11431" max="11460" width="4.28515625" style="1" customWidth="1"/>
    <col min="11461" max="11474" width="3.7109375" style="1" customWidth="1"/>
    <col min="11475" max="11678" width="9.140625" style="1"/>
    <col min="11679" max="11679" width="8.28515625" style="1" customWidth="1"/>
    <col min="11680" max="11680" width="41" style="1" customWidth="1"/>
    <col min="11681" max="11681" width="4" style="1" customWidth="1"/>
    <col min="11682" max="11682" width="5.5703125" style="1" customWidth="1"/>
    <col min="11683" max="11683" width="7.7109375" style="1" customWidth="1"/>
    <col min="11684" max="11684" width="4.5703125" style="1" customWidth="1"/>
    <col min="11685" max="11685" width="5" style="1" customWidth="1"/>
    <col min="11686" max="11686" width="4.85546875" style="1" customWidth="1"/>
    <col min="11687" max="11716" width="4.28515625" style="1" customWidth="1"/>
    <col min="11717" max="11730" width="3.7109375" style="1" customWidth="1"/>
    <col min="11731" max="11934" width="9.140625" style="1"/>
    <col min="11935" max="11935" width="8.28515625" style="1" customWidth="1"/>
    <col min="11936" max="11936" width="41" style="1" customWidth="1"/>
    <col min="11937" max="11937" width="4" style="1" customWidth="1"/>
    <col min="11938" max="11938" width="5.5703125" style="1" customWidth="1"/>
    <col min="11939" max="11939" width="7.7109375" style="1" customWidth="1"/>
    <col min="11940" max="11940" width="4.5703125" style="1" customWidth="1"/>
    <col min="11941" max="11941" width="5" style="1" customWidth="1"/>
    <col min="11942" max="11942" width="4.85546875" style="1" customWidth="1"/>
    <col min="11943" max="11972" width="4.28515625" style="1" customWidth="1"/>
    <col min="11973" max="11986" width="3.7109375" style="1" customWidth="1"/>
    <col min="11987" max="12190" width="9.140625" style="1"/>
    <col min="12191" max="12191" width="8.28515625" style="1" customWidth="1"/>
    <col min="12192" max="12192" width="41" style="1" customWidth="1"/>
    <col min="12193" max="12193" width="4" style="1" customWidth="1"/>
    <col min="12194" max="12194" width="5.5703125" style="1" customWidth="1"/>
    <col min="12195" max="12195" width="7.7109375" style="1" customWidth="1"/>
    <col min="12196" max="12196" width="4.5703125" style="1" customWidth="1"/>
    <col min="12197" max="12197" width="5" style="1" customWidth="1"/>
    <col min="12198" max="12198" width="4.85546875" style="1" customWidth="1"/>
    <col min="12199" max="12228" width="4.28515625" style="1" customWidth="1"/>
    <col min="12229" max="12242" width="3.7109375" style="1" customWidth="1"/>
    <col min="12243" max="12446" width="9.140625" style="1"/>
    <col min="12447" max="12447" width="8.28515625" style="1" customWidth="1"/>
    <col min="12448" max="12448" width="41" style="1" customWidth="1"/>
    <col min="12449" max="12449" width="4" style="1" customWidth="1"/>
    <col min="12450" max="12450" width="5.5703125" style="1" customWidth="1"/>
    <col min="12451" max="12451" width="7.7109375" style="1" customWidth="1"/>
    <col min="12452" max="12452" width="4.5703125" style="1" customWidth="1"/>
    <col min="12453" max="12453" width="5" style="1" customWidth="1"/>
    <col min="12454" max="12454" width="4.85546875" style="1" customWidth="1"/>
    <col min="12455" max="12484" width="4.28515625" style="1" customWidth="1"/>
    <col min="12485" max="12498" width="3.7109375" style="1" customWidth="1"/>
    <col min="12499" max="12702" width="9.140625" style="1"/>
    <col min="12703" max="12703" width="8.28515625" style="1" customWidth="1"/>
    <col min="12704" max="12704" width="41" style="1" customWidth="1"/>
    <col min="12705" max="12705" width="4" style="1" customWidth="1"/>
    <col min="12706" max="12706" width="5.5703125" style="1" customWidth="1"/>
    <col min="12707" max="12707" width="7.7109375" style="1" customWidth="1"/>
    <col min="12708" max="12708" width="4.5703125" style="1" customWidth="1"/>
    <col min="12709" max="12709" width="5" style="1" customWidth="1"/>
    <col min="12710" max="12710" width="4.85546875" style="1" customWidth="1"/>
    <col min="12711" max="12740" width="4.28515625" style="1" customWidth="1"/>
    <col min="12741" max="12754" width="3.7109375" style="1" customWidth="1"/>
    <col min="12755" max="12958" width="9.140625" style="1"/>
    <col min="12959" max="12959" width="8.28515625" style="1" customWidth="1"/>
    <col min="12960" max="12960" width="41" style="1" customWidth="1"/>
    <col min="12961" max="12961" width="4" style="1" customWidth="1"/>
    <col min="12962" max="12962" width="5.5703125" style="1" customWidth="1"/>
    <col min="12963" max="12963" width="7.7109375" style="1" customWidth="1"/>
    <col min="12964" max="12964" width="4.5703125" style="1" customWidth="1"/>
    <col min="12965" max="12965" width="5" style="1" customWidth="1"/>
    <col min="12966" max="12966" width="4.85546875" style="1" customWidth="1"/>
    <col min="12967" max="12996" width="4.28515625" style="1" customWidth="1"/>
    <col min="12997" max="13010" width="3.7109375" style="1" customWidth="1"/>
    <col min="13011" max="13214" width="9.140625" style="1"/>
    <col min="13215" max="13215" width="8.28515625" style="1" customWidth="1"/>
    <col min="13216" max="13216" width="41" style="1" customWidth="1"/>
    <col min="13217" max="13217" width="4" style="1" customWidth="1"/>
    <col min="13218" max="13218" width="5.5703125" style="1" customWidth="1"/>
    <col min="13219" max="13219" width="7.7109375" style="1" customWidth="1"/>
    <col min="13220" max="13220" width="4.5703125" style="1" customWidth="1"/>
    <col min="13221" max="13221" width="5" style="1" customWidth="1"/>
    <col min="13222" max="13222" width="4.85546875" style="1" customWidth="1"/>
    <col min="13223" max="13252" width="4.28515625" style="1" customWidth="1"/>
    <col min="13253" max="13266" width="3.7109375" style="1" customWidth="1"/>
    <col min="13267" max="13470" width="9.140625" style="1"/>
    <col min="13471" max="13471" width="8.28515625" style="1" customWidth="1"/>
    <col min="13472" max="13472" width="41" style="1" customWidth="1"/>
    <col min="13473" max="13473" width="4" style="1" customWidth="1"/>
    <col min="13474" max="13474" width="5.5703125" style="1" customWidth="1"/>
    <col min="13475" max="13475" width="7.7109375" style="1" customWidth="1"/>
    <col min="13476" max="13476" width="4.5703125" style="1" customWidth="1"/>
    <col min="13477" max="13477" width="5" style="1" customWidth="1"/>
    <col min="13478" max="13478" width="4.85546875" style="1" customWidth="1"/>
    <col min="13479" max="13508" width="4.28515625" style="1" customWidth="1"/>
    <col min="13509" max="13522" width="3.7109375" style="1" customWidth="1"/>
    <col min="13523" max="13726" width="9.140625" style="1"/>
    <col min="13727" max="13727" width="8.28515625" style="1" customWidth="1"/>
    <col min="13728" max="13728" width="41" style="1" customWidth="1"/>
    <col min="13729" max="13729" width="4" style="1" customWidth="1"/>
    <col min="13730" max="13730" width="5.5703125" style="1" customWidth="1"/>
    <col min="13731" max="13731" width="7.7109375" style="1" customWidth="1"/>
    <col min="13732" max="13732" width="4.5703125" style="1" customWidth="1"/>
    <col min="13733" max="13733" width="5" style="1" customWidth="1"/>
    <col min="13734" max="13734" width="4.85546875" style="1" customWidth="1"/>
    <col min="13735" max="13764" width="4.28515625" style="1" customWidth="1"/>
    <col min="13765" max="13778" width="3.7109375" style="1" customWidth="1"/>
    <col min="13779" max="13982" width="9.140625" style="1"/>
    <col min="13983" max="13983" width="8.28515625" style="1" customWidth="1"/>
    <col min="13984" max="13984" width="41" style="1" customWidth="1"/>
    <col min="13985" max="13985" width="4" style="1" customWidth="1"/>
    <col min="13986" max="13986" width="5.5703125" style="1" customWidth="1"/>
    <col min="13987" max="13987" width="7.7109375" style="1" customWidth="1"/>
    <col min="13988" max="13988" width="4.5703125" style="1" customWidth="1"/>
    <col min="13989" max="13989" width="5" style="1" customWidth="1"/>
    <col min="13990" max="13990" width="4.85546875" style="1" customWidth="1"/>
    <col min="13991" max="14020" width="4.28515625" style="1" customWidth="1"/>
    <col min="14021" max="14034" width="3.7109375" style="1" customWidth="1"/>
    <col min="14035" max="14238" width="9.140625" style="1"/>
    <col min="14239" max="14239" width="8.28515625" style="1" customWidth="1"/>
    <col min="14240" max="14240" width="41" style="1" customWidth="1"/>
    <col min="14241" max="14241" width="4" style="1" customWidth="1"/>
    <col min="14242" max="14242" width="5.5703125" style="1" customWidth="1"/>
    <col min="14243" max="14243" width="7.7109375" style="1" customWidth="1"/>
    <col min="14244" max="14244" width="4.5703125" style="1" customWidth="1"/>
    <col min="14245" max="14245" width="5" style="1" customWidth="1"/>
    <col min="14246" max="14246" width="4.85546875" style="1" customWidth="1"/>
    <col min="14247" max="14276" width="4.28515625" style="1" customWidth="1"/>
    <col min="14277" max="14290" width="3.7109375" style="1" customWidth="1"/>
    <col min="14291" max="14494" width="9.140625" style="1"/>
    <col min="14495" max="14495" width="8.28515625" style="1" customWidth="1"/>
    <col min="14496" max="14496" width="41" style="1" customWidth="1"/>
    <col min="14497" max="14497" width="4" style="1" customWidth="1"/>
    <col min="14498" max="14498" width="5.5703125" style="1" customWidth="1"/>
    <col min="14499" max="14499" width="7.7109375" style="1" customWidth="1"/>
    <col min="14500" max="14500" width="4.5703125" style="1" customWidth="1"/>
    <col min="14501" max="14501" width="5" style="1" customWidth="1"/>
    <col min="14502" max="14502" width="4.85546875" style="1" customWidth="1"/>
    <col min="14503" max="14532" width="4.28515625" style="1" customWidth="1"/>
    <col min="14533" max="14546" width="3.7109375" style="1" customWidth="1"/>
    <col min="14547" max="14750" width="9.140625" style="1"/>
    <col min="14751" max="14751" width="8.28515625" style="1" customWidth="1"/>
    <col min="14752" max="14752" width="41" style="1" customWidth="1"/>
    <col min="14753" max="14753" width="4" style="1" customWidth="1"/>
    <col min="14754" max="14754" width="5.5703125" style="1" customWidth="1"/>
    <col min="14755" max="14755" width="7.7109375" style="1" customWidth="1"/>
    <col min="14756" max="14756" width="4.5703125" style="1" customWidth="1"/>
    <col min="14757" max="14757" width="5" style="1" customWidth="1"/>
    <col min="14758" max="14758" width="4.85546875" style="1" customWidth="1"/>
    <col min="14759" max="14788" width="4.28515625" style="1" customWidth="1"/>
    <col min="14789" max="14802" width="3.7109375" style="1" customWidth="1"/>
    <col min="14803" max="15006" width="9.140625" style="1"/>
    <col min="15007" max="15007" width="8.28515625" style="1" customWidth="1"/>
    <col min="15008" max="15008" width="41" style="1" customWidth="1"/>
    <col min="15009" max="15009" width="4" style="1" customWidth="1"/>
    <col min="15010" max="15010" width="5.5703125" style="1" customWidth="1"/>
    <col min="15011" max="15011" width="7.7109375" style="1" customWidth="1"/>
    <col min="15012" max="15012" width="4.5703125" style="1" customWidth="1"/>
    <col min="15013" max="15013" width="5" style="1" customWidth="1"/>
    <col min="15014" max="15014" width="4.85546875" style="1" customWidth="1"/>
    <col min="15015" max="15044" width="4.28515625" style="1" customWidth="1"/>
    <col min="15045" max="15058" width="3.7109375" style="1" customWidth="1"/>
    <col min="15059" max="15262" width="9.140625" style="1"/>
    <col min="15263" max="15263" width="8.28515625" style="1" customWidth="1"/>
    <col min="15264" max="15264" width="41" style="1" customWidth="1"/>
    <col min="15265" max="15265" width="4" style="1" customWidth="1"/>
    <col min="15266" max="15266" width="5.5703125" style="1" customWidth="1"/>
    <col min="15267" max="15267" width="7.7109375" style="1" customWidth="1"/>
    <col min="15268" max="15268" width="4.5703125" style="1" customWidth="1"/>
    <col min="15269" max="15269" width="5" style="1" customWidth="1"/>
    <col min="15270" max="15270" width="4.85546875" style="1" customWidth="1"/>
    <col min="15271" max="15300" width="4.28515625" style="1" customWidth="1"/>
    <col min="15301" max="15314" width="3.7109375" style="1" customWidth="1"/>
    <col min="15315" max="15518" width="9.140625" style="1"/>
    <col min="15519" max="15519" width="8.28515625" style="1" customWidth="1"/>
    <col min="15520" max="15520" width="41" style="1" customWidth="1"/>
    <col min="15521" max="15521" width="4" style="1" customWidth="1"/>
    <col min="15522" max="15522" width="5.5703125" style="1" customWidth="1"/>
    <col min="15523" max="15523" width="7.7109375" style="1" customWidth="1"/>
    <col min="15524" max="15524" width="4.5703125" style="1" customWidth="1"/>
    <col min="15525" max="15525" width="5" style="1" customWidth="1"/>
    <col min="15526" max="15526" width="4.85546875" style="1" customWidth="1"/>
    <col min="15527" max="15556" width="4.28515625" style="1" customWidth="1"/>
    <col min="15557" max="15570" width="3.7109375" style="1" customWidth="1"/>
    <col min="15571" max="15774" width="9.140625" style="1"/>
    <col min="15775" max="15775" width="8.28515625" style="1" customWidth="1"/>
    <col min="15776" max="15776" width="41" style="1" customWidth="1"/>
    <col min="15777" max="15777" width="4" style="1" customWidth="1"/>
    <col min="15778" max="15778" width="5.5703125" style="1" customWidth="1"/>
    <col min="15779" max="15779" width="7.7109375" style="1" customWidth="1"/>
    <col min="15780" max="15780" width="4.5703125" style="1" customWidth="1"/>
    <col min="15781" max="15781" width="5" style="1" customWidth="1"/>
    <col min="15782" max="15782" width="4.85546875" style="1" customWidth="1"/>
    <col min="15783" max="15812" width="4.28515625" style="1" customWidth="1"/>
    <col min="15813" max="15826" width="3.7109375" style="1" customWidth="1"/>
    <col min="15827" max="16030" width="9.140625" style="1"/>
    <col min="16031" max="16031" width="8.28515625" style="1" customWidth="1"/>
    <col min="16032" max="16032" width="41" style="1" customWidth="1"/>
    <col min="16033" max="16033" width="4" style="1" customWidth="1"/>
    <col min="16034" max="16034" width="5.5703125" style="1" customWidth="1"/>
    <col min="16035" max="16035" width="7.7109375" style="1" customWidth="1"/>
    <col min="16036" max="16036" width="4.5703125" style="1" customWidth="1"/>
    <col min="16037" max="16037" width="5" style="1" customWidth="1"/>
    <col min="16038" max="16038" width="4.85546875" style="1" customWidth="1"/>
    <col min="16039" max="16068" width="4.28515625" style="1" customWidth="1"/>
    <col min="16069" max="16082" width="3.7109375" style="1" customWidth="1"/>
    <col min="16083" max="16384" width="9.140625" style="1"/>
  </cols>
  <sheetData>
    <row r="1" spans="1:131" ht="15.75" x14ac:dyDescent="0.25">
      <c r="A1" s="2" t="s">
        <v>11</v>
      </c>
      <c r="B1" s="3"/>
      <c r="C1" s="3"/>
      <c r="D1" s="52"/>
      <c r="E1" s="52"/>
      <c r="F1" s="3"/>
      <c r="G1" s="80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</row>
    <row r="2" spans="1:131" s="8" customFormat="1" ht="15.75" x14ac:dyDescent="0.25">
      <c r="A2" s="2"/>
      <c r="B2" s="2"/>
      <c r="C2" s="2"/>
      <c r="D2" s="53"/>
      <c r="E2" s="53"/>
      <c r="F2" s="2"/>
      <c r="G2" s="8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131" s="4" customFormat="1" ht="24.75" customHeight="1" x14ac:dyDescent="0.3">
      <c r="A3" s="93" t="s">
        <v>283</v>
      </c>
      <c r="B3" s="93"/>
      <c r="C3" s="5"/>
      <c r="D3" s="54"/>
      <c r="E3" s="54"/>
      <c r="F3" s="5"/>
      <c r="G3" s="82"/>
      <c r="H3" s="5"/>
      <c r="I3" s="5"/>
      <c r="J3" s="6"/>
      <c r="K3" s="6"/>
      <c r="L3" s="6" t="s">
        <v>48</v>
      </c>
      <c r="M3" s="6"/>
      <c r="N3" s="6"/>
      <c r="O3" s="6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</row>
    <row r="4" spans="1:131" s="8" customFormat="1" ht="15.75" x14ac:dyDescent="0.25">
      <c r="A4" s="2" t="s">
        <v>1</v>
      </c>
      <c r="B4" s="6" t="s">
        <v>290</v>
      </c>
      <c r="C4" s="6"/>
      <c r="D4" s="55"/>
      <c r="E4" s="55"/>
      <c r="F4" s="6"/>
      <c r="G4" s="83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</row>
    <row r="5" spans="1:131" s="4" customFormat="1" ht="15.75" thickBot="1" x14ac:dyDescent="0.3">
      <c r="A5" s="9"/>
      <c r="B5" s="10"/>
      <c r="D5" s="56"/>
      <c r="E5" s="56"/>
      <c r="G5" s="84"/>
    </row>
    <row r="6" spans="1:131" s="11" customFormat="1" ht="43.5" customHeight="1" x14ac:dyDescent="0.25">
      <c r="A6" s="97" t="s">
        <v>2</v>
      </c>
      <c r="B6" s="99" t="s">
        <v>223</v>
      </c>
      <c r="C6" s="101" t="s">
        <v>222</v>
      </c>
      <c r="D6" s="103" t="s">
        <v>3</v>
      </c>
      <c r="E6" s="103" t="s">
        <v>281</v>
      </c>
      <c r="F6" s="105" t="s">
        <v>282</v>
      </c>
      <c r="G6" s="109" t="s">
        <v>276</v>
      </c>
      <c r="H6" s="105" t="s">
        <v>224</v>
      </c>
      <c r="I6" s="105" t="s">
        <v>277</v>
      </c>
      <c r="J6" s="105" t="s">
        <v>278</v>
      </c>
      <c r="K6" s="107" t="s">
        <v>279</v>
      </c>
      <c r="L6" s="111" t="s">
        <v>284</v>
      </c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90" t="s">
        <v>285</v>
      </c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4" t="s">
        <v>286</v>
      </c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 t="s">
        <v>287</v>
      </c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  <c r="DL6" s="94"/>
      <c r="DM6" s="94"/>
      <c r="DN6" s="94"/>
      <c r="DO6" s="94"/>
      <c r="DP6" s="94"/>
      <c r="DQ6" s="94"/>
      <c r="DR6" s="94"/>
      <c r="DS6" s="94"/>
      <c r="DT6" s="94"/>
      <c r="DU6" s="94"/>
      <c r="DV6" s="94"/>
      <c r="DW6" s="94"/>
      <c r="DX6" s="94"/>
      <c r="DY6" s="94"/>
      <c r="DZ6" s="94"/>
      <c r="EA6" s="94"/>
    </row>
    <row r="7" spans="1:131" s="11" customFormat="1" ht="63.75" customHeight="1" thickBot="1" x14ac:dyDescent="0.3">
      <c r="A7" s="98"/>
      <c r="B7" s="100"/>
      <c r="C7" s="102"/>
      <c r="D7" s="104"/>
      <c r="E7" s="104"/>
      <c r="F7" s="106"/>
      <c r="G7" s="110"/>
      <c r="H7" s="106"/>
      <c r="I7" s="106"/>
      <c r="J7" s="106"/>
      <c r="K7" s="108"/>
      <c r="L7" s="77">
        <v>1</v>
      </c>
      <c r="M7" s="77">
        <v>2</v>
      </c>
      <c r="N7" s="77">
        <v>3</v>
      </c>
      <c r="O7" s="78">
        <v>4</v>
      </c>
      <c r="P7" s="77">
        <v>5</v>
      </c>
      <c r="Q7" s="78">
        <v>6</v>
      </c>
      <c r="R7" s="77">
        <v>7</v>
      </c>
      <c r="S7" s="78">
        <v>8</v>
      </c>
      <c r="T7" s="77">
        <v>9</v>
      </c>
      <c r="U7" s="78">
        <v>10</v>
      </c>
      <c r="V7" s="77">
        <v>11</v>
      </c>
      <c r="W7" s="78">
        <v>12</v>
      </c>
      <c r="X7" s="77">
        <v>13</v>
      </c>
      <c r="Y7" s="78">
        <v>14</v>
      </c>
      <c r="Z7" s="77">
        <v>15</v>
      </c>
      <c r="AA7" s="78">
        <v>16</v>
      </c>
      <c r="AB7" s="77">
        <v>17</v>
      </c>
      <c r="AC7" s="78">
        <v>18</v>
      </c>
      <c r="AD7" s="77">
        <v>19</v>
      </c>
      <c r="AE7" s="78">
        <v>20</v>
      </c>
      <c r="AF7" s="77">
        <v>21</v>
      </c>
      <c r="AG7" s="78">
        <v>22</v>
      </c>
      <c r="AH7" s="77">
        <v>23</v>
      </c>
      <c r="AI7" s="78">
        <v>24</v>
      </c>
      <c r="AJ7" s="77">
        <v>25</v>
      </c>
      <c r="AK7" s="78">
        <v>26</v>
      </c>
      <c r="AL7" s="77">
        <v>27</v>
      </c>
      <c r="AM7" s="78">
        <v>28</v>
      </c>
      <c r="AN7" s="77">
        <v>29</v>
      </c>
      <c r="AO7" s="78">
        <v>30</v>
      </c>
      <c r="AP7" s="77">
        <v>31</v>
      </c>
      <c r="AQ7" s="78">
        <v>32</v>
      </c>
      <c r="AR7" s="77">
        <v>33</v>
      </c>
      <c r="AS7" s="78">
        <v>34</v>
      </c>
      <c r="AT7" s="77">
        <v>35</v>
      </c>
      <c r="AU7" s="78">
        <v>36</v>
      </c>
      <c r="AV7" s="77">
        <v>37</v>
      </c>
      <c r="AW7" s="78">
        <v>38</v>
      </c>
      <c r="AX7" s="77">
        <v>39</v>
      </c>
      <c r="AY7" s="78">
        <v>40</v>
      </c>
      <c r="AZ7" s="77">
        <v>41</v>
      </c>
      <c r="BA7" s="78">
        <v>42</v>
      </c>
      <c r="BB7" s="77">
        <v>43</v>
      </c>
      <c r="BC7" s="78">
        <v>44</v>
      </c>
      <c r="BD7" s="77">
        <v>45</v>
      </c>
      <c r="BE7" s="78">
        <v>46</v>
      </c>
      <c r="BF7" s="77">
        <v>47</v>
      </c>
      <c r="BG7" s="78">
        <v>48</v>
      </c>
      <c r="BH7" s="77">
        <v>49</v>
      </c>
      <c r="BI7" s="78">
        <v>50</v>
      </c>
      <c r="BJ7" s="77">
        <v>51</v>
      </c>
      <c r="BK7" s="78">
        <v>52</v>
      </c>
      <c r="BL7" s="77">
        <v>53</v>
      </c>
      <c r="BM7" s="78">
        <v>54</v>
      </c>
      <c r="BN7" s="77">
        <v>55</v>
      </c>
      <c r="BO7" s="78">
        <v>56</v>
      </c>
      <c r="BP7" s="77">
        <v>57</v>
      </c>
      <c r="BQ7" s="78">
        <v>58</v>
      </c>
      <c r="BR7" s="77">
        <v>59</v>
      </c>
      <c r="BS7" s="78">
        <v>60</v>
      </c>
      <c r="BT7" s="77">
        <v>61</v>
      </c>
      <c r="BU7" s="78">
        <v>62</v>
      </c>
      <c r="BV7" s="77">
        <v>63</v>
      </c>
      <c r="BW7" s="78">
        <v>64</v>
      </c>
      <c r="BX7" s="77">
        <v>65</v>
      </c>
      <c r="BY7" s="78">
        <v>66</v>
      </c>
      <c r="BZ7" s="77">
        <v>67</v>
      </c>
      <c r="CA7" s="78">
        <v>68</v>
      </c>
      <c r="CB7" s="77">
        <v>69</v>
      </c>
      <c r="CC7" s="78">
        <v>70</v>
      </c>
      <c r="CD7" s="77">
        <v>71</v>
      </c>
      <c r="CE7" s="78">
        <v>72</v>
      </c>
      <c r="CF7" s="77">
        <v>73</v>
      </c>
      <c r="CG7" s="78">
        <v>74</v>
      </c>
      <c r="CH7" s="77">
        <v>75</v>
      </c>
      <c r="CI7" s="78">
        <v>76</v>
      </c>
      <c r="CJ7" s="77">
        <v>77</v>
      </c>
      <c r="CK7" s="78">
        <v>78</v>
      </c>
      <c r="CL7" s="77">
        <v>79</v>
      </c>
      <c r="CM7" s="78">
        <v>80</v>
      </c>
      <c r="CN7" s="77">
        <v>81</v>
      </c>
      <c r="CO7" s="78">
        <v>82</v>
      </c>
      <c r="CP7" s="77">
        <v>83</v>
      </c>
      <c r="CQ7" s="78">
        <v>84</v>
      </c>
      <c r="CR7" s="77">
        <v>85</v>
      </c>
      <c r="CS7" s="78">
        <v>86</v>
      </c>
      <c r="CT7" s="77">
        <v>87</v>
      </c>
      <c r="CU7" s="78">
        <v>88</v>
      </c>
      <c r="CV7" s="77">
        <v>89</v>
      </c>
      <c r="CW7" s="78">
        <v>90</v>
      </c>
      <c r="CX7" s="77">
        <v>91</v>
      </c>
      <c r="CY7" s="78">
        <v>92</v>
      </c>
      <c r="CZ7" s="77">
        <v>93</v>
      </c>
      <c r="DA7" s="78">
        <v>94</v>
      </c>
      <c r="DB7" s="77">
        <v>95</v>
      </c>
      <c r="DC7" s="78">
        <v>96</v>
      </c>
      <c r="DD7" s="77">
        <v>97</v>
      </c>
      <c r="DE7" s="78">
        <v>98</v>
      </c>
      <c r="DF7" s="77">
        <v>99</v>
      </c>
      <c r="DG7" s="78">
        <v>100</v>
      </c>
      <c r="DH7" s="77">
        <v>101</v>
      </c>
      <c r="DI7" s="78">
        <v>102</v>
      </c>
      <c r="DJ7" s="77">
        <v>103</v>
      </c>
      <c r="DK7" s="78">
        <v>104</v>
      </c>
      <c r="DL7" s="77">
        <v>105</v>
      </c>
      <c r="DM7" s="78">
        <v>106</v>
      </c>
      <c r="DN7" s="77">
        <v>107</v>
      </c>
      <c r="DO7" s="78">
        <v>108</v>
      </c>
      <c r="DP7" s="77">
        <v>109</v>
      </c>
      <c r="DQ7" s="78">
        <v>110</v>
      </c>
      <c r="DR7" s="77">
        <v>111</v>
      </c>
      <c r="DS7" s="78">
        <v>112</v>
      </c>
      <c r="DT7" s="77">
        <v>113</v>
      </c>
      <c r="DU7" s="78">
        <v>114</v>
      </c>
      <c r="DV7" s="77">
        <v>115</v>
      </c>
      <c r="DW7" s="78">
        <v>116</v>
      </c>
      <c r="DX7" s="77">
        <v>117</v>
      </c>
      <c r="DY7" s="78">
        <v>118</v>
      </c>
      <c r="DZ7" s="77">
        <v>119</v>
      </c>
      <c r="EA7" s="78">
        <v>120</v>
      </c>
    </row>
    <row r="8" spans="1:131" s="4" customFormat="1" ht="15" customHeight="1" thickBot="1" x14ac:dyDescent="0.3">
      <c r="A8" s="35">
        <v>1</v>
      </c>
      <c r="B8" s="36">
        <v>2</v>
      </c>
      <c r="C8" s="37">
        <v>3</v>
      </c>
      <c r="D8" s="36">
        <v>4</v>
      </c>
      <c r="E8" s="37">
        <v>5</v>
      </c>
      <c r="F8" s="36">
        <v>6</v>
      </c>
      <c r="G8" s="85">
        <v>7</v>
      </c>
      <c r="H8" s="36">
        <v>8</v>
      </c>
      <c r="I8" s="37">
        <v>9</v>
      </c>
      <c r="J8" s="36">
        <v>10</v>
      </c>
      <c r="K8" s="68">
        <v>11</v>
      </c>
      <c r="L8" s="95" t="s">
        <v>225</v>
      </c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</row>
    <row r="9" spans="1:131" s="4" customFormat="1" ht="48.75" customHeight="1" x14ac:dyDescent="0.25">
      <c r="A9" s="38" t="s">
        <v>12</v>
      </c>
      <c r="B9" s="39" t="s">
        <v>13</v>
      </c>
      <c r="C9" s="38" t="s">
        <v>0</v>
      </c>
      <c r="D9" s="57"/>
      <c r="E9" s="57"/>
      <c r="F9" s="40"/>
      <c r="G9" s="86"/>
      <c r="H9" s="79">
        <v>4</v>
      </c>
      <c r="I9" s="79">
        <v>2</v>
      </c>
      <c r="J9" s="41">
        <v>1</v>
      </c>
      <c r="K9" s="42">
        <v>2</v>
      </c>
      <c r="L9" s="38">
        <v>8</v>
      </c>
      <c r="M9" s="38">
        <v>8</v>
      </c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4"/>
      <c r="AU9" s="44"/>
      <c r="AV9" s="44"/>
      <c r="AW9" s="44"/>
      <c r="AX9" s="44"/>
      <c r="AY9" s="44"/>
      <c r="AZ9" s="44"/>
      <c r="BA9" s="44"/>
      <c r="BB9" s="44"/>
      <c r="BC9" s="45"/>
      <c r="BD9" s="45"/>
      <c r="BE9" s="45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</row>
    <row r="10" spans="1:131" ht="37.5" customHeight="1" x14ac:dyDescent="0.2">
      <c r="A10" s="46" t="s">
        <v>14</v>
      </c>
      <c r="B10" s="47" t="s">
        <v>15</v>
      </c>
      <c r="C10" s="46"/>
      <c r="D10" s="58"/>
      <c r="E10" s="57"/>
      <c r="F10" s="40"/>
      <c r="G10" s="86"/>
      <c r="H10" s="40"/>
      <c r="I10" s="40"/>
      <c r="J10" s="48"/>
      <c r="K10" s="49"/>
      <c r="L10" s="50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</row>
    <row r="11" spans="1:131" ht="14.25" customHeight="1" x14ac:dyDescent="0.2">
      <c r="A11" s="20" t="s">
        <v>16</v>
      </c>
      <c r="B11" s="21" t="s">
        <v>17</v>
      </c>
      <c r="C11" s="21"/>
      <c r="D11" s="59"/>
      <c r="E11" s="66"/>
      <c r="F11" s="34"/>
      <c r="G11" s="87"/>
      <c r="H11" s="34"/>
      <c r="I11" s="34"/>
      <c r="J11" s="13"/>
      <c r="K11" s="14"/>
      <c r="L11" s="15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</row>
    <row r="12" spans="1:131" ht="14.25" customHeight="1" x14ac:dyDescent="0.25">
      <c r="A12" s="51">
        <v>1</v>
      </c>
      <c r="B12" s="24" t="s">
        <v>280</v>
      </c>
      <c r="C12" s="12" t="s">
        <v>49</v>
      </c>
      <c r="D12" s="60">
        <f>(D16+D17)*1.1*0.3</f>
        <v>225.13</v>
      </c>
      <c r="E12" s="67">
        <v>0.14000000000000001</v>
      </c>
      <c r="F12" s="71">
        <f>D12*E12</f>
        <v>32</v>
      </c>
      <c r="G12" s="71">
        <f>I12*H12</f>
        <v>4</v>
      </c>
      <c r="H12" s="71">
        <v>1</v>
      </c>
      <c r="I12" s="71">
        <v>4</v>
      </c>
      <c r="J12" s="113">
        <v>3</v>
      </c>
      <c r="K12" s="114">
        <v>6</v>
      </c>
      <c r="L12" s="15"/>
      <c r="M12" s="16"/>
      <c r="N12" s="16">
        <v>8</v>
      </c>
      <c r="O12" s="16">
        <v>8</v>
      </c>
      <c r="P12" s="16">
        <v>8</v>
      </c>
      <c r="Q12" s="16">
        <v>8</v>
      </c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</row>
    <row r="13" spans="1:131" ht="28.5" customHeight="1" x14ac:dyDescent="0.25">
      <c r="A13" s="51">
        <v>2</v>
      </c>
      <c r="B13" s="25" t="s">
        <v>226</v>
      </c>
      <c r="C13" s="12" t="s">
        <v>49</v>
      </c>
      <c r="D13" s="60">
        <v>225.13</v>
      </c>
      <c r="E13" s="60">
        <v>0.06</v>
      </c>
      <c r="F13" s="71">
        <f>D13*E13</f>
        <v>14</v>
      </c>
      <c r="G13" s="71">
        <f>I13*H13</f>
        <v>4</v>
      </c>
      <c r="H13" s="71">
        <v>1</v>
      </c>
      <c r="I13" s="71">
        <v>4</v>
      </c>
      <c r="J13" s="12">
        <v>3</v>
      </c>
      <c r="K13" s="76">
        <v>6</v>
      </c>
      <c r="L13" s="15"/>
      <c r="M13" s="16"/>
      <c r="N13" s="16">
        <v>8</v>
      </c>
      <c r="O13" s="16">
        <v>8</v>
      </c>
      <c r="P13" s="16">
        <v>8</v>
      </c>
      <c r="Q13" s="16">
        <v>8</v>
      </c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</row>
    <row r="14" spans="1:131" ht="14.25" customHeight="1" x14ac:dyDescent="0.25">
      <c r="A14" s="51">
        <v>3</v>
      </c>
      <c r="B14" s="24" t="s">
        <v>227</v>
      </c>
      <c r="C14" s="12" t="s">
        <v>49</v>
      </c>
      <c r="D14" s="60">
        <f>((D16+D17)*1.1)*0.2</f>
        <v>150.08000000000001</v>
      </c>
      <c r="E14" s="60">
        <v>0.09</v>
      </c>
      <c r="F14" s="71">
        <f t="shared" ref="F14:F76" si="0">D14*E14</f>
        <v>14</v>
      </c>
      <c r="G14" s="71">
        <f>I14*H14</f>
        <v>3</v>
      </c>
      <c r="H14" s="71">
        <v>1</v>
      </c>
      <c r="I14" s="71">
        <v>3</v>
      </c>
      <c r="J14" s="12">
        <v>66</v>
      </c>
      <c r="K14" s="76">
        <v>68</v>
      </c>
      <c r="L14" s="15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>
        <v>8</v>
      </c>
      <c r="BZ14" s="16">
        <v>4</v>
      </c>
      <c r="CA14" s="16">
        <v>2</v>
      </c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</row>
    <row r="15" spans="1:131" ht="18.75" customHeight="1" x14ac:dyDescent="0.25">
      <c r="A15" s="51">
        <v>4</v>
      </c>
      <c r="B15" s="24" t="s">
        <v>228</v>
      </c>
      <c r="C15" s="12" t="s">
        <v>50</v>
      </c>
      <c r="D15" s="60">
        <v>299</v>
      </c>
      <c r="E15" s="60">
        <v>0.21</v>
      </c>
      <c r="F15" s="71">
        <f t="shared" si="0"/>
        <v>63</v>
      </c>
      <c r="G15" s="71">
        <f>I15*H15</f>
        <v>8</v>
      </c>
      <c r="H15" s="71">
        <v>1</v>
      </c>
      <c r="I15" s="71">
        <v>8</v>
      </c>
      <c r="J15" s="12">
        <v>77</v>
      </c>
      <c r="K15" s="76">
        <v>84</v>
      </c>
      <c r="L15" s="15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>
        <v>8</v>
      </c>
      <c r="CK15" s="16">
        <v>8</v>
      </c>
      <c r="CL15" s="16">
        <v>8</v>
      </c>
      <c r="CM15" s="16">
        <v>8</v>
      </c>
      <c r="CN15" s="16">
        <v>8</v>
      </c>
      <c r="CO15" s="16">
        <v>8</v>
      </c>
      <c r="CP15" s="16">
        <v>8</v>
      </c>
      <c r="CQ15" s="16">
        <v>8</v>
      </c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</row>
    <row r="16" spans="1:131" ht="14.25" customHeight="1" x14ac:dyDescent="0.25">
      <c r="A16" s="51">
        <v>5</v>
      </c>
      <c r="B16" s="24" t="s">
        <v>229</v>
      </c>
      <c r="C16" s="12" t="s">
        <v>51</v>
      </c>
      <c r="D16" s="60">
        <v>509.2</v>
      </c>
      <c r="E16" s="60">
        <v>0.16</v>
      </c>
      <c r="F16" s="71">
        <f t="shared" si="0"/>
        <v>81</v>
      </c>
      <c r="G16" s="71">
        <f t="shared" ref="G16:G78" si="1">I16*H16</f>
        <v>10</v>
      </c>
      <c r="H16" s="71">
        <v>1</v>
      </c>
      <c r="I16" s="71">
        <v>10</v>
      </c>
      <c r="J16" s="12">
        <v>85</v>
      </c>
      <c r="K16" s="76">
        <v>94</v>
      </c>
      <c r="L16" s="15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>
        <v>8</v>
      </c>
      <c r="CS16" s="16">
        <v>8</v>
      </c>
      <c r="CT16" s="16">
        <v>8</v>
      </c>
      <c r="CU16" s="16">
        <v>8</v>
      </c>
      <c r="CV16" s="16">
        <v>8</v>
      </c>
      <c r="CW16" s="16">
        <v>8</v>
      </c>
      <c r="CX16" s="16">
        <v>8</v>
      </c>
      <c r="CY16" s="16">
        <v>8</v>
      </c>
      <c r="CZ16" s="16">
        <v>8</v>
      </c>
      <c r="DA16" s="16">
        <v>8</v>
      </c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</row>
    <row r="17" spans="1:131" ht="14.25" customHeight="1" x14ac:dyDescent="0.25">
      <c r="A17" s="51">
        <v>6</v>
      </c>
      <c r="B17" s="25" t="s">
        <v>230</v>
      </c>
      <c r="C17" s="12" t="s">
        <v>51</v>
      </c>
      <c r="D17" s="60">
        <v>173</v>
      </c>
      <c r="E17" s="60">
        <v>0.32</v>
      </c>
      <c r="F17" s="71">
        <f t="shared" si="0"/>
        <v>55</v>
      </c>
      <c r="G17" s="71">
        <f t="shared" si="1"/>
        <v>7</v>
      </c>
      <c r="H17" s="71">
        <v>1</v>
      </c>
      <c r="I17" s="71">
        <v>7</v>
      </c>
      <c r="J17" s="12">
        <v>95</v>
      </c>
      <c r="K17" s="76">
        <v>101</v>
      </c>
      <c r="L17" s="15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>
        <v>8</v>
      </c>
      <c r="DC17" s="16">
        <v>8</v>
      </c>
      <c r="DD17" s="16">
        <v>8</v>
      </c>
      <c r="DE17" s="16">
        <v>8</v>
      </c>
      <c r="DF17" s="16">
        <v>8</v>
      </c>
      <c r="DG17" s="16">
        <v>8</v>
      </c>
      <c r="DH17" s="16">
        <v>8</v>
      </c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</row>
    <row r="18" spans="1:131" ht="14.25" customHeight="1" x14ac:dyDescent="0.25">
      <c r="A18" s="51">
        <v>7</v>
      </c>
      <c r="B18" s="24" t="s">
        <v>231</v>
      </c>
      <c r="C18" s="12" t="s">
        <v>51</v>
      </c>
      <c r="D18" s="60">
        <v>61.5</v>
      </c>
      <c r="E18" s="60">
        <v>0.26</v>
      </c>
      <c r="F18" s="71">
        <f t="shared" si="0"/>
        <v>16</v>
      </c>
      <c r="G18" s="71">
        <f t="shared" si="1"/>
        <v>2</v>
      </c>
      <c r="H18" s="71">
        <v>1</v>
      </c>
      <c r="I18" s="71">
        <v>2</v>
      </c>
      <c r="J18" s="12">
        <v>102</v>
      </c>
      <c r="K18" s="76">
        <v>103</v>
      </c>
      <c r="L18" s="15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>
        <v>8</v>
      </c>
      <c r="DJ18" s="16">
        <v>8</v>
      </c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</row>
    <row r="19" spans="1:131" ht="18.75" customHeight="1" x14ac:dyDescent="0.25">
      <c r="A19" s="51">
        <v>8</v>
      </c>
      <c r="B19" s="24" t="s">
        <v>232</v>
      </c>
      <c r="C19" s="12" t="s">
        <v>51</v>
      </c>
      <c r="D19" s="60">
        <v>16.850000000000001</v>
      </c>
      <c r="E19" s="60">
        <v>0.71</v>
      </c>
      <c r="F19" s="71">
        <f t="shared" si="0"/>
        <v>12</v>
      </c>
      <c r="G19" s="71">
        <f t="shared" si="1"/>
        <v>2</v>
      </c>
      <c r="H19" s="71">
        <v>1</v>
      </c>
      <c r="I19" s="71">
        <v>2</v>
      </c>
      <c r="J19" s="12">
        <v>75</v>
      </c>
      <c r="K19" s="76">
        <v>76</v>
      </c>
      <c r="L19" s="15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>
        <v>8</v>
      </c>
      <c r="CI19" s="16">
        <v>4</v>
      </c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</row>
    <row r="20" spans="1:131" ht="14.25" customHeight="1" x14ac:dyDescent="0.25">
      <c r="A20" s="51">
        <v>9</v>
      </c>
      <c r="B20" s="25" t="s">
        <v>233</v>
      </c>
      <c r="C20" s="12" t="s">
        <v>51</v>
      </c>
      <c r="D20" s="60">
        <v>1.8</v>
      </c>
      <c r="E20" s="60">
        <v>1.1100000000000001</v>
      </c>
      <c r="F20" s="71">
        <f t="shared" si="0"/>
        <v>2</v>
      </c>
      <c r="G20" s="71">
        <f t="shared" si="1"/>
        <v>1</v>
      </c>
      <c r="H20" s="71">
        <v>1</v>
      </c>
      <c r="I20" s="71">
        <v>1</v>
      </c>
      <c r="J20" s="12">
        <v>73</v>
      </c>
      <c r="K20" s="76">
        <v>73</v>
      </c>
      <c r="L20" s="15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>
        <v>2</v>
      </c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</row>
    <row r="21" spans="1:131" ht="14.25" customHeight="1" x14ac:dyDescent="0.25">
      <c r="A21" s="51">
        <v>10</v>
      </c>
      <c r="B21" s="24" t="s">
        <v>234</v>
      </c>
      <c r="C21" s="12" t="s">
        <v>51</v>
      </c>
      <c r="D21" s="60">
        <v>15</v>
      </c>
      <c r="E21" s="60">
        <v>0.8</v>
      </c>
      <c r="F21" s="71">
        <f t="shared" si="0"/>
        <v>12</v>
      </c>
      <c r="G21" s="71">
        <f t="shared" si="1"/>
        <v>2</v>
      </c>
      <c r="H21" s="71">
        <v>1</v>
      </c>
      <c r="I21" s="71">
        <v>2</v>
      </c>
      <c r="J21" s="12">
        <v>67</v>
      </c>
      <c r="K21" s="76">
        <v>68</v>
      </c>
      <c r="L21" s="15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>
        <v>8</v>
      </c>
      <c r="CA21" s="16">
        <v>4</v>
      </c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</row>
    <row r="22" spans="1:131" ht="14.25" customHeight="1" x14ac:dyDescent="0.25">
      <c r="A22" s="51">
        <v>11</v>
      </c>
      <c r="B22" s="24" t="s">
        <v>235</v>
      </c>
      <c r="C22" s="12" t="s">
        <v>52</v>
      </c>
      <c r="D22" s="60">
        <v>258.2</v>
      </c>
      <c r="E22" s="60">
        <v>0.05</v>
      </c>
      <c r="F22" s="71">
        <f t="shared" si="0"/>
        <v>13</v>
      </c>
      <c r="G22" s="71">
        <f t="shared" si="1"/>
        <v>2</v>
      </c>
      <c r="H22" s="71">
        <v>1</v>
      </c>
      <c r="I22" s="71">
        <v>2</v>
      </c>
      <c r="J22" s="12">
        <v>69</v>
      </c>
      <c r="K22" s="76">
        <v>70</v>
      </c>
      <c r="L22" s="15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>
        <v>8</v>
      </c>
      <c r="CC22" s="16">
        <v>4</v>
      </c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</row>
    <row r="23" spans="1:131" ht="14.25" customHeight="1" x14ac:dyDescent="0.25">
      <c r="A23" s="51">
        <v>12</v>
      </c>
      <c r="B23" s="24" t="s">
        <v>236</v>
      </c>
      <c r="C23" s="12" t="s">
        <v>49</v>
      </c>
      <c r="D23" s="60">
        <v>2.7</v>
      </c>
      <c r="E23" s="60">
        <v>1.1100000000000001</v>
      </c>
      <c r="F23" s="71">
        <f t="shared" si="0"/>
        <v>3</v>
      </c>
      <c r="G23" s="71">
        <f t="shared" si="1"/>
        <v>1</v>
      </c>
      <c r="H23" s="71">
        <v>1</v>
      </c>
      <c r="I23" s="71">
        <v>1</v>
      </c>
      <c r="J23" s="12">
        <v>70</v>
      </c>
      <c r="K23" s="76">
        <v>70</v>
      </c>
      <c r="L23" s="15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>
        <v>3</v>
      </c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</row>
    <row r="24" spans="1:131" ht="15" customHeight="1" x14ac:dyDescent="0.25">
      <c r="A24" s="51">
        <v>13</v>
      </c>
      <c r="B24" s="24" t="s">
        <v>237</v>
      </c>
      <c r="C24" s="12" t="s">
        <v>51</v>
      </c>
      <c r="D24" s="60">
        <v>15</v>
      </c>
      <c r="E24" s="60">
        <v>0.13</v>
      </c>
      <c r="F24" s="71">
        <f t="shared" si="0"/>
        <v>2</v>
      </c>
      <c r="G24" s="71">
        <f t="shared" si="1"/>
        <v>1</v>
      </c>
      <c r="H24" s="71">
        <v>1</v>
      </c>
      <c r="I24" s="71">
        <v>1</v>
      </c>
      <c r="J24" s="12">
        <v>72</v>
      </c>
      <c r="K24" s="76">
        <v>72</v>
      </c>
      <c r="L24" s="15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>
        <v>2</v>
      </c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</row>
    <row r="25" spans="1:131" ht="15" x14ac:dyDescent="0.25">
      <c r="A25" s="51">
        <v>14</v>
      </c>
      <c r="B25" s="25" t="s">
        <v>238</v>
      </c>
      <c r="C25" s="12" t="s">
        <v>51</v>
      </c>
      <c r="D25" s="60">
        <v>15.5</v>
      </c>
      <c r="E25" s="60">
        <v>0.52</v>
      </c>
      <c r="F25" s="71">
        <f t="shared" si="0"/>
        <v>8</v>
      </c>
      <c r="G25" s="71">
        <f t="shared" si="1"/>
        <v>1</v>
      </c>
      <c r="H25" s="71">
        <v>1</v>
      </c>
      <c r="I25" s="69">
        <v>1</v>
      </c>
      <c r="J25" s="12">
        <v>74</v>
      </c>
      <c r="K25" s="76">
        <v>74</v>
      </c>
      <c r="L25" s="15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>
        <v>8</v>
      </c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</row>
    <row r="26" spans="1:131" ht="18.75" customHeight="1" x14ac:dyDescent="0.2">
      <c r="A26" s="20" t="s">
        <v>18</v>
      </c>
      <c r="B26" s="21" t="s">
        <v>19</v>
      </c>
      <c r="C26" s="21"/>
      <c r="D26" s="59"/>
      <c r="E26" s="59"/>
      <c r="F26" s="71"/>
      <c r="G26" s="71"/>
      <c r="H26" s="71"/>
      <c r="I26" s="72"/>
      <c r="J26" s="12"/>
      <c r="K26" s="76"/>
      <c r="L26" s="15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</row>
    <row r="27" spans="1:131" ht="14.25" customHeight="1" x14ac:dyDescent="0.2">
      <c r="A27" s="24">
        <v>1</v>
      </c>
      <c r="B27" s="24" t="s">
        <v>53</v>
      </c>
      <c r="C27" s="12" t="s">
        <v>54</v>
      </c>
      <c r="D27" s="60">
        <v>19</v>
      </c>
      <c r="E27" s="60">
        <v>0.21</v>
      </c>
      <c r="F27" s="71">
        <f t="shared" si="0"/>
        <v>4</v>
      </c>
      <c r="G27" s="71">
        <f t="shared" si="1"/>
        <v>1</v>
      </c>
      <c r="H27" s="71">
        <v>1</v>
      </c>
      <c r="I27" s="69">
        <v>1</v>
      </c>
      <c r="J27" s="12">
        <v>3</v>
      </c>
      <c r="K27" s="76">
        <v>3</v>
      </c>
      <c r="L27" s="15"/>
      <c r="M27" s="16"/>
      <c r="N27" s="16">
        <v>4</v>
      </c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</row>
    <row r="28" spans="1:131" ht="15" customHeight="1" x14ac:dyDescent="0.2">
      <c r="A28" s="24">
        <v>2</v>
      </c>
      <c r="B28" s="24" t="s">
        <v>55</v>
      </c>
      <c r="C28" s="12" t="s">
        <v>49</v>
      </c>
      <c r="D28" s="60">
        <v>143</v>
      </c>
      <c r="E28" s="60">
        <v>0.06</v>
      </c>
      <c r="F28" s="71">
        <f t="shared" si="0"/>
        <v>9</v>
      </c>
      <c r="G28" s="71">
        <f t="shared" si="1"/>
        <v>2</v>
      </c>
      <c r="H28" s="71">
        <v>1</v>
      </c>
      <c r="I28" s="69">
        <v>2</v>
      </c>
      <c r="J28" s="12">
        <v>77</v>
      </c>
      <c r="K28" s="76">
        <v>78</v>
      </c>
      <c r="L28" s="15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>
        <v>4</v>
      </c>
      <c r="CK28" s="16">
        <v>4</v>
      </c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</row>
    <row r="29" spans="1:131" ht="14.25" customHeight="1" x14ac:dyDescent="0.2">
      <c r="A29" s="24">
        <v>3</v>
      </c>
      <c r="B29" s="24" t="s">
        <v>56</v>
      </c>
      <c r="C29" s="12" t="s">
        <v>54</v>
      </c>
      <c r="D29" s="60">
        <v>5</v>
      </c>
      <c r="E29" s="60">
        <v>0.8</v>
      </c>
      <c r="F29" s="71">
        <f t="shared" si="0"/>
        <v>4</v>
      </c>
      <c r="G29" s="71">
        <f t="shared" si="1"/>
        <v>1</v>
      </c>
      <c r="H29" s="71">
        <v>1</v>
      </c>
      <c r="I29" s="69">
        <v>1</v>
      </c>
      <c r="J29" s="12">
        <v>66</v>
      </c>
      <c r="K29" s="76">
        <v>66</v>
      </c>
      <c r="L29" s="15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>
        <v>4</v>
      </c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</row>
    <row r="30" spans="1:131" ht="18.75" customHeight="1" x14ac:dyDescent="0.2">
      <c r="A30" s="24">
        <v>4</v>
      </c>
      <c r="B30" s="24" t="s">
        <v>57</v>
      </c>
      <c r="C30" s="12" t="s">
        <v>54</v>
      </c>
      <c r="D30" s="60">
        <v>9</v>
      </c>
      <c r="E30" s="60">
        <v>0.44</v>
      </c>
      <c r="F30" s="71">
        <f t="shared" si="0"/>
        <v>4</v>
      </c>
      <c r="G30" s="71">
        <f t="shared" si="1"/>
        <v>1</v>
      </c>
      <c r="H30" s="71">
        <v>1</v>
      </c>
      <c r="I30" s="69">
        <v>1</v>
      </c>
      <c r="J30" s="12">
        <v>66</v>
      </c>
      <c r="K30" s="76">
        <v>66</v>
      </c>
      <c r="L30" s="15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>
        <v>4</v>
      </c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</row>
    <row r="31" spans="1:131" ht="14.25" customHeight="1" x14ac:dyDescent="0.2">
      <c r="A31" s="24">
        <v>5</v>
      </c>
      <c r="B31" s="24" t="s">
        <v>58</v>
      </c>
      <c r="C31" s="12" t="s">
        <v>54</v>
      </c>
      <c r="D31" s="60">
        <v>1</v>
      </c>
      <c r="E31" s="60">
        <v>1</v>
      </c>
      <c r="F31" s="71">
        <f t="shared" si="0"/>
        <v>1</v>
      </c>
      <c r="G31" s="71">
        <f t="shared" si="1"/>
        <v>1</v>
      </c>
      <c r="H31" s="71">
        <v>1</v>
      </c>
      <c r="I31" s="69">
        <v>1</v>
      </c>
      <c r="J31" s="12">
        <v>66</v>
      </c>
      <c r="K31" s="76">
        <v>66</v>
      </c>
      <c r="L31" s="15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>
        <v>1</v>
      </c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</row>
    <row r="32" spans="1:131" ht="14.25" customHeight="1" x14ac:dyDescent="0.2">
      <c r="A32" s="24">
        <v>6</v>
      </c>
      <c r="B32" s="24" t="s">
        <v>59</v>
      </c>
      <c r="C32" s="12" t="s">
        <v>54</v>
      </c>
      <c r="D32" s="60">
        <v>432</v>
      </c>
      <c r="E32" s="60">
        <v>0.06</v>
      </c>
      <c r="F32" s="71">
        <f t="shared" si="0"/>
        <v>26</v>
      </c>
      <c r="G32" s="71">
        <f t="shared" si="1"/>
        <v>3</v>
      </c>
      <c r="H32" s="71">
        <v>1</v>
      </c>
      <c r="I32" s="69">
        <v>3</v>
      </c>
      <c r="J32" s="12">
        <v>67</v>
      </c>
      <c r="K32" s="76">
        <v>69</v>
      </c>
      <c r="L32" s="15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>
        <v>8</v>
      </c>
      <c r="CA32" s="16">
        <v>8</v>
      </c>
      <c r="CB32" s="16">
        <v>8</v>
      </c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</row>
    <row r="33" spans="1:131" ht="14.25" customHeight="1" x14ac:dyDescent="0.2">
      <c r="A33" s="24">
        <v>7</v>
      </c>
      <c r="B33" s="24" t="s">
        <v>60</v>
      </c>
      <c r="C33" s="12" t="s">
        <v>54</v>
      </c>
      <c r="D33" s="60">
        <v>118</v>
      </c>
      <c r="E33" s="60">
        <v>0.2</v>
      </c>
      <c r="F33" s="71">
        <f t="shared" si="0"/>
        <v>24</v>
      </c>
      <c r="G33" s="71">
        <f t="shared" si="1"/>
        <v>3</v>
      </c>
      <c r="H33" s="71">
        <v>1</v>
      </c>
      <c r="I33" s="69">
        <v>3</v>
      </c>
      <c r="J33" s="12">
        <v>70</v>
      </c>
      <c r="K33" s="76">
        <v>72</v>
      </c>
      <c r="L33" s="15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>
        <v>8</v>
      </c>
      <c r="CD33" s="16">
        <v>8</v>
      </c>
      <c r="CE33" s="16">
        <v>8</v>
      </c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</row>
    <row r="34" spans="1:131" ht="14.25" customHeight="1" x14ac:dyDescent="0.2">
      <c r="A34" s="24">
        <v>8</v>
      </c>
      <c r="B34" s="24" t="s">
        <v>61</v>
      </c>
      <c r="C34" s="12" t="s">
        <v>51</v>
      </c>
      <c r="D34" s="60">
        <v>715</v>
      </c>
      <c r="E34" s="60">
        <v>0.02</v>
      </c>
      <c r="F34" s="71">
        <f t="shared" si="0"/>
        <v>14</v>
      </c>
      <c r="G34" s="71">
        <f t="shared" si="1"/>
        <v>2</v>
      </c>
      <c r="H34" s="71">
        <v>1</v>
      </c>
      <c r="I34" s="69">
        <v>2</v>
      </c>
      <c r="J34" s="12">
        <v>73</v>
      </c>
      <c r="K34" s="76">
        <v>74</v>
      </c>
      <c r="L34" s="15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>
        <v>8</v>
      </c>
      <c r="CG34" s="16">
        <v>8</v>
      </c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</row>
    <row r="35" spans="1:131" ht="12.75" customHeight="1" x14ac:dyDescent="0.2">
      <c r="A35" s="20" t="s">
        <v>20</v>
      </c>
      <c r="B35" s="21" t="s">
        <v>21</v>
      </c>
      <c r="C35" s="21"/>
      <c r="D35" s="59"/>
      <c r="E35" s="59"/>
      <c r="F35" s="71"/>
      <c r="G35" s="71"/>
      <c r="H35" s="71"/>
      <c r="I35" s="72"/>
      <c r="J35" s="12"/>
      <c r="K35" s="76"/>
      <c r="L35" s="15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</row>
    <row r="36" spans="1:131" ht="12.75" customHeight="1" x14ac:dyDescent="0.2">
      <c r="A36" s="24"/>
      <c r="B36" s="21" t="s">
        <v>62</v>
      </c>
      <c r="C36" s="20"/>
      <c r="D36" s="61"/>
      <c r="E36" s="61"/>
      <c r="F36" s="71"/>
      <c r="G36" s="71"/>
      <c r="H36" s="71"/>
      <c r="I36" s="73"/>
      <c r="J36" s="12"/>
      <c r="K36" s="76"/>
      <c r="L36" s="15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</row>
    <row r="37" spans="1:131" ht="12.75" customHeight="1" x14ac:dyDescent="0.2">
      <c r="A37" s="24">
        <v>1</v>
      </c>
      <c r="B37" s="24" t="s">
        <v>170</v>
      </c>
      <c r="C37" s="12" t="s">
        <v>54</v>
      </c>
      <c r="D37" s="60">
        <v>1</v>
      </c>
      <c r="E37" s="60">
        <v>2</v>
      </c>
      <c r="F37" s="71">
        <f t="shared" si="0"/>
        <v>2</v>
      </c>
      <c r="G37" s="71">
        <f t="shared" si="1"/>
        <v>1</v>
      </c>
      <c r="H37" s="71">
        <v>1</v>
      </c>
      <c r="I37" s="69">
        <v>1</v>
      </c>
      <c r="J37" s="12">
        <v>75</v>
      </c>
      <c r="K37" s="76">
        <v>75</v>
      </c>
      <c r="L37" s="15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>
        <v>2</v>
      </c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</row>
    <row r="38" spans="1:131" ht="12.75" customHeight="1" x14ac:dyDescent="0.2">
      <c r="A38" s="24">
        <v>2</v>
      </c>
      <c r="B38" s="24" t="s">
        <v>171</v>
      </c>
      <c r="C38" s="12" t="s">
        <v>54</v>
      </c>
      <c r="D38" s="60">
        <v>1</v>
      </c>
      <c r="E38" s="60">
        <v>2</v>
      </c>
      <c r="F38" s="71">
        <f t="shared" si="0"/>
        <v>2</v>
      </c>
      <c r="G38" s="71">
        <f t="shared" si="1"/>
        <v>1</v>
      </c>
      <c r="H38" s="71">
        <v>1</v>
      </c>
      <c r="I38" s="69">
        <v>1</v>
      </c>
      <c r="J38" s="12">
        <v>75</v>
      </c>
      <c r="K38" s="76">
        <v>75</v>
      </c>
      <c r="L38" s="15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>
        <v>2</v>
      </c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</row>
    <row r="39" spans="1:131" ht="12.75" customHeight="1" x14ac:dyDescent="0.2">
      <c r="A39" s="24">
        <v>3</v>
      </c>
      <c r="B39" s="24" t="s">
        <v>172</v>
      </c>
      <c r="C39" s="12" t="s">
        <v>54</v>
      </c>
      <c r="D39" s="60">
        <v>3</v>
      </c>
      <c r="E39" s="60">
        <v>0.67</v>
      </c>
      <c r="F39" s="71">
        <f t="shared" si="0"/>
        <v>2</v>
      </c>
      <c r="G39" s="71">
        <f t="shared" si="1"/>
        <v>1</v>
      </c>
      <c r="H39" s="71">
        <v>1</v>
      </c>
      <c r="I39" s="69">
        <v>1</v>
      </c>
      <c r="J39" s="12">
        <v>75</v>
      </c>
      <c r="K39" s="76">
        <v>75</v>
      </c>
      <c r="L39" s="15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>
        <v>2</v>
      </c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</row>
    <row r="40" spans="1:131" ht="12.75" customHeight="1" x14ac:dyDescent="0.2">
      <c r="A40" s="24"/>
      <c r="B40" s="21" t="s">
        <v>63</v>
      </c>
      <c r="C40" s="12"/>
      <c r="D40" s="61"/>
      <c r="E40" s="61"/>
      <c r="F40" s="71"/>
      <c r="G40" s="71"/>
      <c r="H40" s="71"/>
      <c r="I40" s="73"/>
      <c r="J40" s="12"/>
      <c r="K40" s="76"/>
      <c r="L40" s="15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</row>
    <row r="41" spans="1:131" ht="12.75" customHeight="1" x14ac:dyDescent="0.2">
      <c r="A41" s="24">
        <v>4</v>
      </c>
      <c r="B41" s="26" t="s">
        <v>173</v>
      </c>
      <c r="C41" s="12" t="s">
        <v>54</v>
      </c>
      <c r="D41" s="60">
        <v>1</v>
      </c>
      <c r="E41" s="60">
        <v>1</v>
      </c>
      <c r="F41" s="71">
        <f t="shared" si="0"/>
        <v>1</v>
      </c>
      <c r="G41" s="71">
        <f t="shared" si="1"/>
        <v>1</v>
      </c>
      <c r="H41" s="71">
        <v>1</v>
      </c>
      <c r="I41" s="69">
        <v>1</v>
      </c>
      <c r="J41" s="12">
        <v>75</v>
      </c>
      <c r="K41" s="76">
        <v>75</v>
      </c>
      <c r="L41" s="15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>
        <v>1</v>
      </c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</row>
    <row r="42" spans="1:131" ht="12.75" customHeight="1" x14ac:dyDescent="0.2">
      <c r="A42" s="24">
        <v>5</v>
      </c>
      <c r="B42" s="16" t="s">
        <v>174</v>
      </c>
      <c r="C42" s="12" t="s">
        <v>54</v>
      </c>
      <c r="D42" s="60">
        <v>1</v>
      </c>
      <c r="E42" s="60">
        <v>1</v>
      </c>
      <c r="F42" s="71">
        <f t="shared" si="0"/>
        <v>1</v>
      </c>
      <c r="G42" s="71">
        <f t="shared" si="1"/>
        <v>1</v>
      </c>
      <c r="H42" s="71">
        <v>1</v>
      </c>
      <c r="I42" s="69">
        <v>1</v>
      </c>
      <c r="J42" s="12">
        <v>75</v>
      </c>
      <c r="K42" s="76">
        <v>75</v>
      </c>
      <c r="L42" s="15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>
        <v>1</v>
      </c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</row>
    <row r="43" spans="1:131" ht="12.75" customHeight="1" x14ac:dyDescent="0.2">
      <c r="A43" s="24">
        <v>6</v>
      </c>
      <c r="B43" s="16" t="s">
        <v>175</v>
      </c>
      <c r="C43" s="12" t="s">
        <v>54</v>
      </c>
      <c r="D43" s="60">
        <v>2</v>
      </c>
      <c r="E43" s="60">
        <v>2</v>
      </c>
      <c r="F43" s="71">
        <f t="shared" si="0"/>
        <v>4</v>
      </c>
      <c r="G43" s="71">
        <f t="shared" si="1"/>
        <v>1</v>
      </c>
      <c r="H43" s="71">
        <v>1</v>
      </c>
      <c r="I43" s="69">
        <v>1</v>
      </c>
      <c r="J43" s="12">
        <v>76</v>
      </c>
      <c r="K43" s="76">
        <v>76</v>
      </c>
      <c r="L43" s="15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>
        <v>2</v>
      </c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</row>
    <row r="44" spans="1:131" ht="12.75" customHeight="1" x14ac:dyDescent="0.2">
      <c r="A44" s="24">
        <v>7</v>
      </c>
      <c r="B44" s="16" t="s">
        <v>176</v>
      </c>
      <c r="C44" s="12" t="s">
        <v>54</v>
      </c>
      <c r="D44" s="60">
        <v>1</v>
      </c>
      <c r="E44" s="60">
        <v>1</v>
      </c>
      <c r="F44" s="71">
        <f t="shared" si="0"/>
        <v>1</v>
      </c>
      <c r="G44" s="71">
        <f t="shared" si="1"/>
        <v>1</v>
      </c>
      <c r="H44" s="71">
        <v>1</v>
      </c>
      <c r="I44" s="69">
        <v>1</v>
      </c>
      <c r="J44" s="12">
        <v>76</v>
      </c>
      <c r="K44" s="76">
        <v>76</v>
      </c>
      <c r="L44" s="15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>
        <v>1</v>
      </c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</row>
    <row r="45" spans="1:131" ht="12.75" customHeight="1" x14ac:dyDescent="0.2">
      <c r="A45" s="24">
        <v>8</v>
      </c>
      <c r="B45" s="16" t="s">
        <v>177</v>
      </c>
      <c r="C45" s="12" t="s">
        <v>54</v>
      </c>
      <c r="D45" s="60">
        <v>1</v>
      </c>
      <c r="E45" s="60">
        <v>1</v>
      </c>
      <c r="F45" s="71">
        <f t="shared" si="0"/>
        <v>1</v>
      </c>
      <c r="G45" s="71">
        <f t="shared" si="1"/>
        <v>1</v>
      </c>
      <c r="H45" s="71">
        <v>1</v>
      </c>
      <c r="I45" s="69">
        <v>1</v>
      </c>
      <c r="J45" s="12">
        <v>76</v>
      </c>
      <c r="K45" s="76">
        <v>76</v>
      </c>
      <c r="L45" s="15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>
        <v>1</v>
      </c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</row>
    <row r="46" spans="1:131" ht="12.75" customHeight="1" x14ac:dyDescent="0.2">
      <c r="A46" s="24">
        <v>9</v>
      </c>
      <c r="B46" s="16" t="s">
        <v>178</v>
      </c>
      <c r="C46" s="12" t="s">
        <v>54</v>
      </c>
      <c r="D46" s="60">
        <v>1</v>
      </c>
      <c r="E46" s="60">
        <v>1</v>
      </c>
      <c r="F46" s="71">
        <f t="shared" si="0"/>
        <v>1</v>
      </c>
      <c r="G46" s="71">
        <f t="shared" si="1"/>
        <v>1</v>
      </c>
      <c r="H46" s="71">
        <v>1</v>
      </c>
      <c r="I46" s="69">
        <v>1</v>
      </c>
      <c r="J46" s="12">
        <v>76</v>
      </c>
      <c r="K46" s="76">
        <v>76</v>
      </c>
      <c r="L46" s="15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>
        <v>1</v>
      </c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</row>
    <row r="47" spans="1:131" ht="12.75" customHeight="1" x14ac:dyDescent="0.2">
      <c r="A47" s="24">
        <v>10</v>
      </c>
      <c r="B47" s="16" t="s">
        <v>179</v>
      </c>
      <c r="C47" s="12" t="s">
        <v>54</v>
      </c>
      <c r="D47" s="60">
        <v>3</v>
      </c>
      <c r="E47" s="60">
        <v>0.67</v>
      </c>
      <c r="F47" s="71">
        <f t="shared" si="0"/>
        <v>2</v>
      </c>
      <c r="G47" s="71">
        <f t="shared" si="1"/>
        <v>1</v>
      </c>
      <c r="H47" s="71">
        <v>1</v>
      </c>
      <c r="I47" s="69">
        <v>1</v>
      </c>
      <c r="J47" s="12">
        <v>76</v>
      </c>
      <c r="K47" s="76">
        <v>76</v>
      </c>
      <c r="L47" s="15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>
        <v>2</v>
      </c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</row>
    <row r="48" spans="1:131" ht="12.75" customHeight="1" x14ac:dyDescent="0.2">
      <c r="A48" s="24"/>
      <c r="B48" s="21" t="s">
        <v>64</v>
      </c>
      <c r="C48" s="12"/>
      <c r="D48" s="61"/>
      <c r="E48" s="61"/>
      <c r="F48" s="71"/>
      <c r="G48" s="71"/>
      <c r="H48" s="71"/>
      <c r="I48" s="73"/>
      <c r="J48" s="12"/>
      <c r="K48" s="76"/>
      <c r="L48" s="15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</row>
    <row r="49" spans="1:131" ht="12.75" customHeight="1" x14ac:dyDescent="0.2">
      <c r="A49" s="24">
        <v>11</v>
      </c>
      <c r="B49" s="16" t="s">
        <v>180</v>
      </c>
      <c r="C49" s="12" t="s">
        <v>54</v>
      </c>
      <c r="D49" s="60">
        <v>35</v>
      </c>
      <c r="E49" s="60">
        <v>0.11</v>
      </c>
      <c r="F49" s="71">
        <f t="shared" si="0"/>
        <v>4</v>
      </c>
      <c r="G49" s="71">
        <f t="shared" si="1"/>
        <v>1</v>
      </c>
      <c r="H49" s="71">
        <v>1</v>
      </c>
      <c r="I49" s="69">
        <v>1</v>
      </c>
      <c r="J49" s="12">
        <v>77</v>
      </c>
      <c r="K49" s="76">
        <v>77</v>
      </c>
      <c r="L49" s="15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>
        <v>4</v>
      </c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</row>
    <row r="50" spans="1:131" ht="12.75" customHeight="1" x14ac:dyDescent="0.2">
      <c r="A50" s="24"/>
      <c r="B50" s="21" t="s">
        <v>65</v>
      </c>
      <c r="C50" s="12"/>
      <c r="D50" s="61"/>
      <c r="E50" s="61"/>
      <c r="F50" s="71"/>
      <c r="G50" s="71"/>
      <c r="H50" s="71"/>
      <c r="I50" s="73"/>
      <c r="J50" s="12"/>
      <c r="K50" s="76"/>
      <c r="L50" s="15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</row>
    <row r="51" spans="1:131" ht="12.75" customHeight="1" x14ac:dyDescent="0.2">
      <c r="A51" s="24">
        <v>12</v>
      </c>
      <c r="B51" s="16" t="s">
        <v>181</v>
      </c>
      <c r="C51" s="12" t="s">
        <v>54</v>
      </c>
      <c r="D51" s="60">
        <v>6</v>
      </c>
      <c r="E51" s="60">
        <v>0.16</v>
      </c>
      <c r="F51" s="71">
        <f t="shared" si="0"/>
        <v>1</v>
      </c>
      <c r="G51" s="71">
        <f t="shared" si="1"/>
        <v>1</v>
      </c>
      <c r="H51" s="71">
        <v>1</v>
      </c>
      <c r="I51" s="69">
        <v>1</v>
      </c>
      <c r="J51" s="12">
        <v>77</v>
      </c>
      <c r="K51" s="76">
        <v>77</v>
      </c>
      <c r="L51" s="15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>
        <v>1</v>
      </c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</row>
    <row r="52" spans="1:131" ht="12.75" customHeight="1" x14ac:dyDescent="0.2">
      <c r="A52" s="24">
        <v>13</v>
      </c>
      <c r="B52" s="16" t="s">
        <v>182</v>
      </c>
      <c r="C52" s="12" t="s">
        <v>54</v>
      </c>
      <c r="D52" s="60">
        <v>7</v>
      </c>
      <c r="E52" s="60">
        <v>0.28999999999999998</v>
      </c>
      <c r="F52" s="71">
        <f t="shared" si="0"/>
        <v>2</v>
      </c>
      <c r="G52" s="71">
        <f t="shared" si="1"/>
        <v>1</v>
      </c>
      <c r="H52" s="71">
        <v>1</v>
      </c>
      <c r="I52" s="69">
        <v>1</v>
      </c>
      <c r="J52" s="12">
        <v>77</v>
      </c>
      <c r="K52" s="76">
        <v>77</v>
      </c>
      <c r="L52" s="15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>
        <v>2</v>
      </c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</row>
    <row r="53" spans="1:131" ht="12.75" customHeight="1" x14ac:dyDescent="0.2">
      <c r="A53" s="24">
        <v>14</v>
      </c>
      <c r="B53" s="16" t="s">
        <v>183</v>
      </c>
      <c r="C53" s="12" t="s">
        <v>54</v>
      </c>
      <c r="D53" s="60">
        <v>5</v>
      </c>
      <c r="E53" s="60">
        <v>0.4</v>
      </c>
      <c r="F53" s="71">
        <f t="shared" si="0"/>
        <v>2</v>
      </c>
      <c r="G53" s="71">
        <f t="shared" si="1"/>
        <v>1</v>
      </c>
      <c r="H53" s="71">
        <v>1</v>
      </c>
      <c r="I53" s="69">
        <v>1</v>
      </c>
      <c r="J53" s="12">
        <v>77</v>
      </c>
      <c r="K53" s="76">
        <v>77</v>
      </c>
      <c r="L53" s="15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>
        <v>2</v>
      </c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</row>
    <row r="54" spans="1:131" ht="12.75" customHeight="1" x14ac:dyDescent="0.2">
      <c r="A54" s="24">
        <v>15</v>
      </c>
      <c r="B54" s="16" t="s">
        <v>184</v>
      </c>
      <c r="C54" s="12" t="s">
        <v>54</v>
      </c>
      <c r="D54" s="60">
        <v>98</v>
      </c>
      <c r="E54" s="60">
        <v>0.16</v>
      </c>
      <c r="F54" s="71">
        <f t="shared" si="0"/>
        <v>16</v>
      </c>
      <c r="G54" s="71">
        <f t="shared" si="1"/>
        <v>2</v>
      </c>
      <c r="H54" s="71">
        <v>1</v>
      </c>
      <c r="I54" s="69">
        <v>2</v>
      </c>
      <c r="J54" s="12">
        <v>78</v>
      </c>
      <c r="K54" s="76">
        <v>79</v>
      </c>
      <c r="L54" s="15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>
        <v>8</v>
      </c>
      <c r="CL54" s="16">
        <v>8</v>
      </c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</row>
    <row r="55" spans="1:131" ht="12.75" customHeight="1" x14ac:dyDescent="0.2">
      <c r="A55" s="24">
        <v>16</v>
      </c>
      <c r="B55" s="16" t="s">
        <v>185</v>
      </c>
      <c r="C55" s="12" t="s">
        <v>54</v>
      </c>
      <c r="D55" s="60">
        <v>5</v>
      </c>
      <c r="E55" s="60">
        <v>0.4</v>
      </c>
      <c r="F55" s="71">
        <f t="shared" si="0"/>
        <v>2</v>
      </c>
      <c r="G55" s="71">
        <f t="shared" si="1"/>
        <v>1</v>
      </c>
      <c r="H55" s="71">
        <v>1</v>
      </c>
      <c r="I55" s="69">
        <v>1</v>
      </c>
      <c r="J55" s="12">
        <v>80</v>
      </c>
      <c r="K55" s="76">
        <v>80</v>
      </c>
      <c r="L55" s="15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>
        <v>2</v>
      </c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</row>
    <row r="56" spans="1:131" ht="12.75" customHeight="1" x14ac:dyDescent="0.2">
      <c r="A56" s="24">
        <v>17</v>
      </c>
      <c r="B56" s="16" t="s">
        <v>186</v>
      </c>
      <c r="C56" s="12" t="s">
        <v>54</v>
      </c>
      <c r="D56" s="60">
        <v>20</v>
      </c>
      <c r="E56" s="60">
        <v>0.2</v>
      </c>
      <c r="F56" s="71">
        <f t="shared" si="0"/>
        <v>4</v>
      </c>
      <c r="G56" s="71">
        <f t="shared" si="1"/>
        <v>1</v>
      </c>
      <c r="H56" s="71">
        <v>1</v>
      </c>
      <c r="I56" s="69">
        <v>1</v>
      </c>
      <c r="J56" s="12">
        <v>80</v>
      </c>
      <c r="K56" s="76">
        <v>80</v>
      </c>
      <c r="L56" s="15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>
        <v>4</v>
      </c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</row>
    <row r="57" spans="1:131" ht="12.75" customHeight="1" x14ac:dyDescent="0.2">
      <c r="A57" s="24">
        <v>18</v>
      </c>
      <c r="B57" s="16" t="s">
        <v>187</v>
      </c>
      <c r="C57" s="12" t="s">
        <v>54</v>
      </c>
      <c r="D57" s="60">
        <v>7</v>
      </c>
      <c r="E57" s="60">
        <v>0.28000000000000003</v>
      </c>
      <c r="F57" s="71">
        <f t="shared" si="0"/>
        <v>2</v>
      </c>
      <c r="G57" s="71">
        <f t="shared" si="1"/>
        <v>1</v>
      </c>
      <c r="H57" s="71">
        <v>1</v>
      </c>
      <c r="I57" s="69">
        <v>1</v>
      </c>
      <c r="J57" s="12">
        <v>80</v>
      </c>
      <c r="K57" s="76">
        <v>80</v>
      </c>
      <c r="L57" s="15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>
        <v>2</v>
      </c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</row>
    <row r="58" spans="1:131" ht="12.75" customHeight="1" x14ac:dyDescent="0.2">
      <c r="A58" s="24">
        <v>19</v>
      </c>
      <c r="B58" s="16" t="s">
        <v>188</v>
      </c>
      <c r="C58" s="12" t="s">
        <v>54</v>
      </c>
      <c r="D58" s="60">
        <v>22</v>
      </c>
      <c r="E58" s="60">
        <v>0.18</v>
      </c>
      <c r="F58" s="71">
        <f t="shared" si="0"/>
        <v>4</v>
      </c>
      <c r="G58" s="71">
        <f t="shared" si="1"/>
        <v>1</v>
      </c>
      <c r="H58" s="71">
        <v>1</v>
      </c>
      <c r="I58" s="69">
        <v>1</v>
      </c>
      <c r="J58" s="12">
        <v>81</v>
      </c>
      <c r="K58" s="76">
        <v>81</v>
      </c>
      <c r="L58" s="15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>
        <v>4</v>
      </c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</row>
    <row r="59" spans="1:131" ht="12.75" customHeight="1" x14ac:dyDescent="0.2">
      <c r="A59" s="24">
        <v>20</v>
      </c>
      <c r="B59" s="16" t="s">
        <v>189</v>
      </c>
      <c r="C59" s="12" t="s">
        <v>54</v>
      </c>
      <c r="D59" s="60">
        <v>52</v>
      </c>
      <c r="E59" s="60">
        <v>0.08</v>
      </c>
      <c r="F59" s="71">
        <f t="shared" si="0"/>
        <v>4</v>
      </c>
      <c r="G59" s="71">
        <f t="shared" si="1"/>
        <v>1</v>
      </c>
      <c r="H59" s="71">
        <v>1</v>
      </c>
      <c r="I59" s="69">
        <v>1</v>
      </c>
      <c r="J59" s="12">
        <v>81</v>
      </c>
      <c r="K59" s="76">
        <v>81</v>
      </c>
      <c r="L59" s="15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>
        <v>4</v>
      </c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</row>
    <row r="60" spans="1:131" ht="12.75" customHeight="1" x14ac:dyDescent="0.2">
      <c r="A60" s="24">
        <v>21</v>
      </c>
      <c r="B60" s="16" t="s">
        <v>190</v>
      </c>
      <c r="C60" s="12" t="s">
        <v>54</v>
      </c>
      <c r="D60" s="60">
        <v>8</v>
      </c>
      <c r="E60" s="60">
        <v>0.25</v>
      </c>
      <c r="F60" s="71">
        <f t="shared" si="0"/>
        <v>2</v>
      </c>
      <c r="G60" s="71">
        <f t="shared" si="1"/>
        <v>1</v>
      </c>
      <c r="H60" s="71">
        <v>1</v>
      </c>
      <c r="I60" s="69">
        <v>1</v>
      </c>
      <c r="J60" s="12">
        <v>82</v>
      </c>
      <c r="K60" s="76">
        <v>82</v>
      </c>
      <c r="L60" s="15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>
        <v>2</v>
      </c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</row>
    <row r="61" spans="1:131" ht="12.75" customHeight="1" x14ac:dyDescent="0.2">
      <c r="A61" s="24">
        <v>22</v>
      </c>
      <c r="B61" s="16" t="s">
        <v>191</v>
      </c>
      <c r="C61" s="12" t="s">
        <v>54</v>
      </c>
      <c r="D61" s="60">
        <v>13</v>
      </c>
      <c r="E61" s="60">
        <v>0.15</v>
      </c>
      <c r="F61" s="71">
        <f t="shared" si="0"/>
        <v>2</v>
      </c>
      <c r="G61" s="71">
        <f t="shared" si="1"/>
        <v>1</v>
      </c>
      <c r="H61" s="71">
        <v>1</v>
      </c>
      <c r="I61" s="69">
        <v>1</v>
      </c>
      <c r="J61" s="12">
        <v>82</v>
      </c>
      <c r="K61" s="76">
        <v>82</v>
      </c>
      <c r="L61" s="15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>
        <v>2</v>
      </c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</row>
    <row r="62" spans="1:131" ht="12.75" customHeight="1" x14ac:dyDescent="0.2">
      <c r="A62" s="24">
        <v>23</v>
      </c>
      <c r="B62" s="16" t="s">
        <v>192</v>
      </c>
      <c r="C62" s="12" t="s">
        <v>54</v>
      </c>
      <c r="D62" s="60">
        <v>75</v>
      </c>
      <c r="E62" s="60">
        <v>0.11</v>
      </c>
      <c r="F62" s="71">
        <f t="shared" si="0"/>
        <v>8</v>
      </c>
      <c r="G62" s="71">
        <f t="shared" si="1"/>
        <v>1</v>
      </c>
      <c r="H62" s="71">
        <v>1</v>
      </c>
      <c r="I62" s="69">
        <v>1</v>
      </c>
      <c r="J62" s="12">
        <v>83</v>
      </c>
      <c r="K62" s="76">
        <v>83</v>
      </c>
      <c r="L62" s="15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>
        <v>8</v>
      </c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</row>
    <row r="63" spans="1:131" ht="12.75" customHeight="1" x14ac:dyDescent="0.2">
      <c r="A63" s="24">
        <v>24</v>
      </c>
      <c r="B63" s="26" t="s">
        <v>193</v>
      </c>
      <c r="C63" s="12" t="s">
        <v>54</v>
      </c>
      <c r="D63" s="60">
        <v>5</v>
      </c>
      <c r="E63" s="60">
        <v>0.4</v>
      </c>
      <c r="F63" s="71">
        <f t="shared" si="0"/>
        <v>2</v>
      </c>
      <c r="G63" s="71">
        <f t="shared" si="1"/>
        <v>1</v>
      </c>
      <c r="H63" s="71">
        <v>1</v>
      </c>
      <c r="I63" s="69">
        <v>1</v>
      </c>
      <c r="J63" s="12">
        <v>82</v>
      </c>
      <c r="K63" s="76">
        <v>82</v>
      </c>
      <c r="L63" s="15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>
        <v>2</v>
      </c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</row>
    <row r="64" spans="1:131" ht="12.75" customHeight="1" x14ac:dyDescent="0.2">
      <c r="A64" s="24">
        <v>25</v>
      </c>
      <c r="B64" s="16" t="s">
        <v>194</v>
      </c>
      <c r="C64" s="12" t="s">
        <v>54</v>
      </c>
      <c r="D64" s="60">
        <v>10</v>
      </c>
      <c r="E64" s="60">
        <v>0.2</v>
      </c>
      <c r="F64" s="71">
        <f t="shared" si="0"/>
        <v>2</v>
      </c>
      <c r="G64" s="71">
        <f t="shared" si="1"/>
        <v>1</v>
      </c>
      <c r="H64" s="71">
        <v>1</v>
      </c>
      <c r="I64" s="69">
        <v>1</v>
      </c>
      <c r="J64" s="12">
        <v>82</v>
      </c>
      <c r="K64" s="76">
        <v>82</v>
      </c>
      <c r="L64" s="15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>
        <v>2</v>
      </c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</row>
    <row r="65" spans="1:131" ht="12.75" customHeight="1" x14ac:dyDescent="0.2">
      <c r="A65" s="24">
        <v>26</v>
      </c>
      <c r="B65" s="16" t="s">
        <v>195</v>
      </c>
      <c r="C65" s="12" t="s">
        <v>54</v>
      </c>
      <c r="D65" s="60">
        <v>24</v>
      </c>
      <c r="E65" s="60">
        <v>0.17</v>
      </c>
      <c r="F65" s="71">
        <f t="shared" si="0"/>
        <v>4</v>
      </c>
      <c r="G65" s="71">
        <f t="shared" si="1"/>
        <v>1</v>
      </c>
      <c r="H65" s="71">
        <v>1</v>
      </c>
      <c r="I65" s="69">
        <v>1</v>
      </c>
      <c r="J65" s="12">
        <v>84</v>
      </c>
      <c r="K65" s="76">
        <v>84</v>
      </c>
      <c r="L65" s="15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>
        <v>4</v>
      </c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</row>
    <row r="66" spans="1:131" ht="12.75" customHeight="1" x14ac:dyDescent="0.2">
      <c r="A66" s="24">
        <v>27</v>
      </c>
      <c r="B66" s="16" t="s">
        <v>196</v>
      </c>
      <c r="C66" s="12" t="s">
        <v>54</v>
      </c>
      <c r="D66" s="60">
        <v>7</v>
      </c>
      <c r="E66" s="60">
        <v>0.28000000000000003</v>
      </c>
      <c r="F66" s="71">
        <f t="shared" si="0"/>
        <v>2</v>
      </c>
      <c r="G66" s="71">
        <f t="shared" si="1"/>
        <v>1</v>
      </c>
      <c r="H66" s="71">
        <v>1</v>
      </c>
      <c r="I66" s="69">
        <v>1</v>
      </c>
      <c r="J66" s="12">
        <v>84</v>
      </c>
      <c r="K66" s="76">
        <v>84</v>
      </c>
      <c r="L66" s="15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>
        <v>2</v>
      </c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</row>
    <row r="67" spans="1:131" ht="12.75" customHeight="1" x14ac:dyDescent="0.2">
      <c r="A67" s="24">
        <v>28</v>
      </c>
      <c r="B67" s="16" t="s">
        <v>197</v>
      </c>
      <c r="C67" s="12" t="s">
        <v>54</v>
      </c>
      <c r="D67" s="60">
        <v>7</v>
      </c>
      <c r="E67" s="60">
        <v>0.28000000000000003</v>
      </c>
      <c r="F67" s="71">
        <f t="shared" si="0"/>
        <v>2</v>
      </c>
      <c r="G67" s="71">
        <f t="shared" si="1"/>
        <v>1</v>
      </c>
      <c r="H67" s="71">
        <v>1</v>
      </c>
      <c r="I67" s="69">
        <v>1</v>
      </c>
      <c r="J67" s="12">
        <v>84</v>
      </c>
      <c r="K67" s="76">
        <v>84</v>
      </c>
      <c r="L67" s="15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>
        <v>2</v>
      </c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</row>
    <row r="68" spans="1:131" ht="12.75" customHeight="1" x14ac:dyDescent="0.2">
      <c r="A68" s="24">
        <v>29</v>
      </c>
      <c r="B68" s="16" t="s">
        <v>198</v>
      </c>
      <c r="C68" s="12" t="s">
        <v>54</v>
      </c>
      <c r="D68" s="60">
        <v>5</v>
      </c>
      <c r="E68" s="60">
        <v>0.4</v>
      </c>
      <c r="F68" s="71">
        <f t="shared" si="0"/>
        <v>2</v>
      </c>
      <c r="G68" s="71">
        <f t="shared" si="1"/>
        <v>1</v>
      </c>
      <c r="H68" s="71">
        <v>1</v>
      </c>
      <c r="I68" s="69">
        <v>1</v>
      </c>
      <c r="J68" s="12">
        <v>85</v>
      </c>
      <c r="K68" s="76">
        <v>85</v>
      </c>
      <c r="L68" s="15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>
        <v>2</v>
      </c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</row>
    <row r="69" spans="1:131" ht="12.75" customHeight="1" x14ac:dyDescent="0.2">
      <c r="A69" s="24">
        <v>30</v>
      </c>
      <c r="B69" s="16" t="s">
        <v>199</v>
      </c>
      <c r="C69" s="12" t="s">
        <v>54</v>
      </c>
      <c r="D69" s="60">
        <v>6</v>
      </c>
      <c r="E69" s="60">
        <v>0.33</v>
      </c>
      <c r="F69" s="71">
        <f t="shared" si="0"/>
        <v>2</v>
      </c>
      <c r="G69" s="71">
        <f t="shared" si="1"/>
        <v>1</v>
      </c>
      <c r="H69" s="71">
        <v>1</v>
      </c>
      <c r="I69" s="69">
        <v>1</v>
      </c>
      <c r="J69" s="12">
        <v>85</v>
      </c>
      <c r="K69" s="76">
        <v>85</v>
      </c>
      <c r="L69" s="15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>
        <v>2</v>
      </c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</row>
    <row r="70" spans="1:131" ht="12.75" customHeight="1" x14ac:dyDescent="0.2">
      <c r="A70" s="24">
        <v>31</v>
      </c>
      <c r="B70" s="16" t="s">
        <v>200</v>
      </c>
      <c r="C70" s="12" t="s">
        <v>54</v>
      </c>
      <c r="D70" s="60">
        <v>15</v>
      </c>
      <c r="E70" s="60">
        <v>0.13</v>
      </c>
      <c r="F70" s="71">
        <f t="shared" si="0"/>
        <v>2</v>
      </c>
      <c r="G70" s="71">
        <f t="shared" si="1"/>
        <v>1</v>
      </c>
      <c r="H70" s="71">
        <v>1</v>
      </c>
      <c r="I70" s="69">
        <v>1</v>
      </c>
      <c r="J70" s="12">
        <v>85</v>
      </c>
      <c r="K70" s="76">
        <v>85</v>
      </c>
      <c r="L70" s="15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>
        <v>2</v>
      </c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</row>
    <row r="71" spans="1:131" ht="12.75" customHeight="1" x14ac:dyDescent="0.2">
      <c r="A71" s="24"/>
      <c r="B71" s="28" t="s">
        <v>66</v>
      </c>
      <c r="C71" s="12"/>
      <c r="D71" s="61"/>
      <c r="E71" s="61"/>
      <c r="F71" s="71"/>
      <c r="G71" s="71"/>
      <c r="H71" s="71"/>
      <c r="I71" s="73"/>
      <c r="J71" s="12"/>
      <c r="K71" s="76"/>
      <c r="L71" s="15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</row>
    <row r="72" spans="1:131" ht="12.75" customHeight="1" x14ac:dyDescent="0.2">
      <c r="A72" s="24">
        <v>32</v>
      </c>
      <c r="B72" s="24" t="s">
        <v>67</v>
      </c>
      <c r="C72" s="12" t="s">
        <v>54</v>
      </c>
      <c r="D72" s="60">
        <v>12</v>
      </c>
      <c r="E72" s="60">
        <v>0.25</v>
      </c>
      <c r="F72" s="71">
        <f t="shared" si="0"/>
        <v>3</v>
      </c>
      <c r="G72" s="71">
        <f t="shared" si="1"/>
        <v>1</v>
      </c>
      <c r="H72" s="71">
        <v>1</v>
      </c>
      <c r="I72" s="69">
        <v>1</v>
      </c>
      <c r="J72" s="12">
        <v>86</v>
      </c>
      <c r="K72" s="76">
        <v>86</v>
      </c>
      <c r="L72" s="15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>
        <v>3</v>
      </c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</row>
    <row r="73" spans="1:131" ht="12.75" customHeight="1" x14ac:dyDescent="0.2">
      <c r="A73" s="24">
        <v>33</v>
      </c>
      <c r="B73" s="24" t="s">
        <v>68</v>
      </c>
      <c r="C73" s="12" t="s">
        <v>54</v>
      </c>
      <c r="D73" s="60">
        <v>31</v>
      </c>
      <c r="E73" s="60">
        <v>0.1</v>
      </c>
      <c r="F73" s="71">
        <f t="shared" si="0"/>
        <v>3</v>
      </c>
      <c r="G73" s="71">
        <f t="shared" si="1"/>
        <v>1</v>
      </c>
      <c r="H73" s="71">
        <v>1</v>
      </c>
      <c r="I73" s="69">
        <v>1</v>
      </c>
      <c r="J73" s="12">
        <v>86</v>
      </c>
      <c r="K73" s="76">
        <v>86</v>
      </c>
      <c r="L73" s="15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>
        <v>3</v>
      </c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</row>
    <row r="74" spans="1:131" ht="12.75" customHeight="1" x14ac:dyDescent="0.2">
      <c r="A74" s="24">
        <v>34</v>
      </c>
      <c r="B74" s="24" t="s">
        <v>69</v>
      </c>
      <c r="C74" s="12" t="s">
        <v>54</v>
      </c>
      <c r="D74" s="60">
        <v>21</v>
      </c>
      <c r="E74" s="60">
        <v>0.1</v>
      </c>
      <c r="F74" s="71">
        <f t="shared" si="0"/>
        <v>2</v>
      </c>
      <c r="G74" s="71">
        <f t="shared" si="1"/>
        <v>1</v>
      </c>
      <c r="H74" s="71">
        <v>1</v>
      </c>
      <c r="I74" s="69">
        <v>1</v>
      </c>
      <c r="J74" s="12">
        <v>86</v>
      </c>
      <c r="K74" s="76">
        <v>86</v>
      </c>
      <c r="L74" s="15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>
        <v>2</v>
      </c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</row>
    <row r="75" spans="1:131" ht="12.75" customHeight="1" x14ac:dyDescent="0.2">
      <c r="A75" s="24">
        <v>35</v>
      </c>
      <c r="B75" s="24" t="s">
        <v>70</v>
      </c>
      <c r="C75" s="12" t="s">
        <v>54</v>
      </c>
      <c r="D75" s="60">
        <v>13</v>
      </c>
      <c r="E75" s="60">
        <v>0.15</v>
      </c>
      <c r="F75" s="71">
        <f t="shared" si="0"/>
        <v>2</v>
      </c>
      <c r="G75" s="71">
        <f t="shared" si="1"/>
        <v>1</v>
      </c>
      <c r="H75" s="71">
        <v>1</v>
      </c>
      <c r="I75" s="69">
        <v>1</v>
      </c>
      <c r="J75" s="12">
        <v>87</v>
      </c>
      <c r="K75" s="76">
        <v>87</v>
      </c>
      <c r="L75" s="15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>
        <v>2</v>
      </c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</row>
    <row r="76" spans="1:131" ht="12.75" customHeight="1" x14ac:dyDescent="0.2">
      <c r="A76" s="24">
        <v>36</v>
      </c>
      <c r="B76" s="24" t="s">
        <v>71</v>
      </c>
      <c r="C76" s="12" t="s">
        <v>54</v>
      </c>
      <c r="D76" s="60">
        <v>13</v>
      </c>
      <c r="E76" s="60">
        <v>0.15</v>
      </c>
      <c r="F76" s="71">
        <f t="shared" si="0"/>
        <v>2</v>
      </c>
      <c r="G76" s="71">
        <f t="shared" si="1"/>
        <v>1</v>
      </c>
      <c r="H76" s="71">
        <v>1</v>
      </c>
      <c r="I76" s="69">
        <v>1</v>
      </c>
      <c r="J76" s="12">
        <v>87</v>
      </c>
      <c r="K76" s="76">
        <v>87</v>
      </c>
      <c r="L76" s="15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>
        <v>2</v>
      </c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</row>
    <row r="77" spans="1:131" ht="12.75" customHeight="1" x14ac:dyDescent="0.2">
      <c r="A77" s="24">
        <v>37</v>
      </c>
      <c r="B77" s="24" t="s">
        <v>72</v>
      </c>
      <c r="C77" s="12" t="s">
        <v>54</v>
      </c>
      <c r="D77" s="60">
        <v>22</v>
      </c>
      <c r="E77" s="60">
        <v>0.14000000000000001</v>
      </c>
      <c r="F77" s="71">
        <f t="shared" ref="F77:F140" si="2">D77*E77</f>
        <v>3</v>
      </c>
      <c r="G77" s="71">
        <f t="shared" si="1"/>
        <v>1</v>
      </c>
      <c r="H77" s="71">
        <v>1</v>
      </c>
      <c r="I77" s="69">
        <v>1</v>
      </c>
      <c r="J77" s="12">
        <v>87</v>
      </c>
      <c r="K77" s="76">
        <v>87</v>
      </c>
      <c r="L77" s="15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>
        <v>3</v>
      </c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</row>
    <row r="78" spans="1:131" ht="12.75" customHeight="1" x14ac:dyDescent="0.2">
      <c r="A78" s="24">
        <v>38</v>
      </c>
      <c r="B78" s="24" t="s">
        <v>73</v>
      </c>
      <c r="C78" s="12" t="s">
        <v>54</v>
      </c>
      <c r="D78" s="60">
        <v>6</v>
      </c>
      <c r="E78" s="60">
        <v>0.33</v>
      </c>
      <c r="F78" s="71">
        <f t="shared" si="2"/>
        <v>2</v>
      </c>
      <c r="G78" s="71">
        <f t="shared" si="1"/>
        <v>1</v>
      </c>
      <c r="H78" s="71">
        <v>1</v>
      </c>
      <c r="I78" s="69">
        <v>1</v>
      </c>
      <c r="J78" s="12">
        <v>87</v>
      </c>
      <c r="K78" s="76">
        <v>87</v>
      </c>
      <c r="L78" s="15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>
        <v>2</v>
      </c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</row>
    <row r="79" spans="1:131" ht="12.75" customHeight="1" x14ac:dyDescent="0.2">
      <c r="A79" s="29" t="s">
        <v>22</v>
      </c>
      <c r="B79" s="21" t="s">
        <v>23</v>
      </c>
      <c r="C79" s="21"/>
      <c r="D79" s="61"/>
      <c r="E79" s="61"/>
      <c r="F79" s="71"/>
      <c r="G79" s="71"/>
      <c r="H79" s="71"/>
      <c r="I79" s="73"/>
      <c r="J79" s="12"/>
      <c r="K79" s="76"/>
      <c r="L79" s="15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/>
      <c r="DY79" s="16"/>
      <c r="DZ79" s="16"/>
      <c r="EA79" s="16"/>
    </row>
    <row r="80" spans="1:131" ht="25.5" customHeight="1" x14ac:dyDescent="0.25">
      <c r="A80" s="51">
        <v>1</v>
      </c>
      <c r="B80" s="24" t="s">
        <v>239</v>
      </c>
      <c r="C80" s="12" t="s">
        <v>54</v>
      </c>
      <c r="D80" s="60">
        <v>9</v>
      </c>
      <c r="E80" s="60">
        <v>1.1100000000000001</v>
      </c>
      <c r="F80" s="71">
        <f t="shared" si="2"/>
        <v>10</v>
      </c>
      <c r="G80" s="71">
        <f t="shared" ref="G80:G143" si="3">I80*H80</f>
        <v>2</v>
      </c>
      <c r="H80" s="71">
        <v>1</v>
      </c>
      <c r="I80" s="69">
        <v>2</v>
      </c>
      <c r="J80" s="12">
        <v>104</v>
      </c>
      <c r="K80" s="76">
        <v>105</v>
      </c>
      <c r="L80" s="15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>
        <v>8</v>
      </c>
      <c r="DL80" s="16">
        <v>2</v>
      </c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</row>
    <row r="81" spans="1:131" ht="15" x14ac:dyDescent="0.25">
      <c r="A81" s="51">
        <v>2</v>
      </c>
      <c r="B81" s="24" t="s">
        <v>240</v>
      </c>
      <c r="C81" s="12" t="s">
        <v>54</v>
      </c>
      <c r="D81" s="60">
        <v>5</v>
      </c>
      <c r="E81" s="60">
        <v>0.8</v>
      </c>
      <c r="F81" s="71">
        <f t="shared" si="2"/>
        <v>4</v>
      </c>
      <c r="G81" s="71">
        <f t="shared" si="3"/>
        <v>1</v>
      </c>
      <c r="H81" s="71">
        <v>1</v>
      </c>
      <c r="I81" s="69">
        <v>1</v>
      </c>
      <c r="J81" s="12">
        <v>102</v>
      </c>
      <c r="K81" s="76">
        <v>102</v>
      </c>
      <c r="L81" s="15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>
        <v>4</v>
      </c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</row>
    <row r="82" spans="1:131" ht="15" x14ac:dyDescent="0.25">
      <c r="A82" s="51">
        <v>3</v>
      </c>
      <c r="B82" s="24" t="s">
        <v>241</v>
      </c>
      <c r="C82" s="12" t="s">
        <v>50</v>
      </c>
      <c r="D82" s="60">
        <v>32.1</v>
      </c>
      <c r="E82" s="60">
        <v>0.25</v>
      </c>
      <c r="F82" s="71">
        <f t="shared" si="2"/>
        <v>8</v>
      </c>
      <c r="G82" s="71">
        <f t="shared" si="3"/>
        <v>1</v>
      </c>
      <c r="H82" s="71">
        <v>1</v>
      </c>
      <c r="I82" s="69">
        <v>1</v>
      </c>
      <c r="J82" s="12">
        <v>89</v>
      </c>
      <c r="K82" s="76">
        <v>89</v>
      </c>
      <c r="L82" s="15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>
        <v>4</v>
      </c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</row>
    <row r="83" spans="1:131" ht="15" x14ac:dyDescent="0.25">
      <c r="A83" s="51">
        <v>4</v>
      </c>
      <c r="B83" s="25" t="s">
        <v>242</v>
      </c>
      <c r="C83" s="12" t="s">
        <v>50</v>
      </c>
      <c r="D83" s="60">
        <v>11.5</v>
      </c>
      <c r="E83" s="60">
        <v>0.52</v>
      </c>
      <c r="F83" s="71">
        <f t="shared" si="2"/>
        <v>6</v>
      </c>
      <c r="G83" s="71">
        <f t="shared" si="3"/>
        <v>1</v>
      </c>
      <c r="H83" s="71">
        <v>1</v>
      </c>
      <c r="I83" s="69">
        <v>1</v>
      </c>
      <c r="J83" s="12">
        <v>89</v>
      </c>
      <c r="K83" s="76">
        <v>89</v>
      </c>
      <c r="L83" s="15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>
        <v>6</v>
      </c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</row>
    <row r="84" spans="1:131" ht="15" x14ac:dyDescent="0.25">
      <c r="A84" s="51">
        <v>5</v>
      </c>
      <c r="B84" s="25" t="s">
        <v>243</v>
      </c>
      <c r="C84" s="12" t="s">
        <v>54</v>
      </c>
      <c r="D84" s="60">
        <v>1</v>
      </c>
      <c r="E84" s="60">
        <v>3</v>
      </c>
      <c r="F84" s="71">
        <f t="shared" si="2"/>
        <v>3</v>
      </c>
      <c r="G84" s="71">
        <f t="shared" si="3"/>
        <v>1</v>
      </c>
      <c r="H84" s="71">
        <v>1</v>
      </c>
      <c r="I84" s="69">
        <v>1</v>
      </c>
      <c r="J84" s="12">
        <v>90</v>
      </c>
      <c r="K84" s="76">
        <v>90</v>
      </c>
      <c r="L84" s="15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>
        <v>3</v>
      </c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</row>
    <row r="85" spans="1:131" ht="15" x14ac:dyDescent="0.25">
      <c r="A85" s="51">
        <v>6</v>
      </c>
      <c r="B85" s="25" t="s">
        <v>244</v>
      </c>
      <c r="C85" s="12" t="s">
        <v>54</v>
      </c>
      <c r="D85" s="60">
        <v>1</v>
      </c>
      <c r="E85" s="60">
        <v>3</v>
      </c>
      <c r="F85" s="71">
        <f t="shared" si="2"/>
        <v>3</v>
      </c>
      <c r="G85" s="71">
        <f t="shared" si="3"/>
        <v>1</v>
      </c>
      <c r="H85" s="71">
        <v>1</v>
      </c>
      <c r="I85" s="69">
        <v>1</v>
      </c>
      <c r="J85" s="12">
        <v>90</v>
      </c>
      <c r="K85" s="76">
        <v>90</v>
      </c>
      <c r="L85" s="15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>
        <v>3</v>
      </c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  <c r="DM85" s="16"/>
      <c r="DN85" s="16"/>
      <c r="DO85" s="16"/>
      <c r="DP85" s="16"/>
      <c r="DQ85" s="16"/>
      <c r="DR85" s="16"/>
      <c r="DS85" s="16"/>
      <c r="DT85" s="16"/>
      <c r="DU85" s="16"/>
      <c r="DV85" s="16"/>
      <c r="DW85" s="16"/>
      <c r="DX85" s="16"/>
      <c r="DY85" s="16"/>
      <c r="DZ85" s="16"/>
      <c r="EA85" s="16"/>
    </row>
    <row r="86" spans="1:131" ht="12.75" customHeight="1" x14ac:dyDescent="0.2">
      <c r="A86" s="46" t="s">
        <v>24</v>
      </c>
      <c r="B86" s="47" t="s">
        <v>25</v>
      </c>
      <c r="C86" s="46"/>
      <c r="D86" s="58"/>
      <c r="E86" s="58"/>
      <c r="F86" s="58"/>
      <c r="G86" s="58"/>
      <c r="H86" s="58"/>
      <c r="I86" s="58"/>
      <c r="J86" s="58"/>
      <c r="K86" s="115"/>
      <c r="L86" s="15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</row>
    <row r="87" spans="1:131" ht="12.75" customHeight="1" x14ac:dyDescent="0.2">
      <c r="A87" s="22" t="s">
        <v>16</v>
      </c>
      <c r="B87" s="21" t="s">
        <v>26</v>
      </c>
      <c r="C87" s="21"/>
      <c r="D87" s="61"/>
      <c r="E87" s="61"/>
      <c r="F87" s="71"/>
      <c r="G87" s="71"/>
      <c r="H87" s="71"/>
      <c r="I87" s="73"/>
      <c r="J87" s="12"/>
      <c r="K87" s="76"/>
      <c r="L87" s="15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16"/>
      <c r="DZ87" s="16"/>
      <c r="EA87" s="16"/>
    </row>
    <row r="88" spans="1:131" ht="16.5" x14ac:dyDescent="0.25">
      <c r="A88" s="51">
        <v>1</v>
      </c>
      <c r="B88" s="25" t="s">
        <v>201</v>
      </c>
      <c r="C88" s="12" t="s">
        <v>74</v>
      </c>
      <c r="D88" s="60">
        <f>1653*0.12</f>
        <v>198.36</v>
      </c>
      <c r="E88" s="60">
        <v>0.12</v>
      </c>
      <c r="F88" s="71">
        <f t="shared" si="2"/>
        <v>24</v>
      </c>
      <c r="G88" s="71">
        <f t="shared" si="3"/>
        <v>3</v>
      </c>
      <c r="H88" s="71">
        <v>1</v>
      </c>
      <c r="I88" s="69">
        <v>3</v>
      </c>
      <c r="J88" s="12">
        <v>4</v>
      </c>
      <c r="K88" s="76">
        <v>6</v>
      </c>
      <c r="L88" s="15"/>
      <c r="M88" s="16"/>
      <c r="N88" s="16"/>
      <c r="O88" s="16">
        <v>8</v>
      </c>
      <c r="P88" s="16">
        <v>8</v>
      </c>
      <c r="Q88" s="16">
        <v>8</v>
      </c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</row>
    <row r="89" spans="1:131" ht="16.5" x14ac:dyDescent="0.25">
      <c r="A89" s="51">
        <v>2</v>
      </c>
      <c r="B89" s="25" t="s">
        <v>245</v>
      </c>
      <c r="C89" s="12" t="s">
        <v>74</v>
      </c>
      <c r="D89" s="60">
        <f>1653*0.12</f>
        <v>198.36</v>
      </c>
      <c r="E89" s="60">
        <v>0.12</v>
      </c>
      <c r="F89" s="71">
        <f t="shared" si="2"/>
        <v>24</v>
      </c>
      <c r="G89" s="71">
        <f t="shared" si="3"/>
        <v>9</v>
      </c>
      <c r="H89" s="71">
        <v>3</v>
      </c>
      <c r="I89" s="69">
        <v>3</v>
      </c>
      <c r="J89" s="12">
        <v>4</v>
      </c>
      <c r="K89" s="76">
        <v>6</v>
      </c>
      <c r="L89" s="15"/>
      <c r="M89" s="16"/>
      <c r="N89" s="16"/>
      <c r="O89" s="16">
        <v>8</v>
      </c>
      <c r="P89" s="16">
        <v>8</v>
      </c>
      <c r="Q89" s="16">
        <v>8</v>
      </c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6"/>
      <c r="DX89" s="16"/>
      <c r="DY89" s="16"/>
      <c r="DZ89" s="16"/>
      <c r="EA89" s="16"/>
    </row>
    <row r="90" spans="1:131" ht="16.5" x14ac:dyDescent="0.25">
      <c r="A90" s="51">
        <v>3</v>
      </c>
      <c r="B90" s="25" t="s">
        <v>202</v>
      </c>
      <c r="C90" s="12" t="s">
        <v>75</v>
      </c>
      <c r="D90" s="60">
        <v>328</v>
      </c>
      <c r="E90" s="60">
        <v>0.1</v>
      </c>
      <c r="F90" s="71">
        <f t="shared" si="2"/>
        <v>33</v>
      </c>
      <c r="G90" s="71">
        <f t="shared" si="3"/>
        <v>4</v>
      </c>
      <c r="H90" s="71">
        <v>1</v>
      </c>
      <c r="I90" s="69">
        <v>4</v>
      </c>
      <c r="J90" s="12">
        <v>4</v>
      </c>
      <c r="K90" s="76">
        <v>7</v>
      </c>
      <c r="L90" s="15"/>
      <c r="M90" s="16"/>
      <c r="N90" s="16"/>
      <c r="O90" s="16">
        <v>8</v>
      </c>
      <c r="P90" s="16">
        <v>8</v>
      </c>
      <c r="Q90" s="16">
        <v>8</v>
      </c>
      <c r="R90" s="16">
        <v>8</v>
      </c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</row>
    <row r="91" spans="1:131" ht="16.5" x14ac:dyDescent="0.25">
      <c r="A91" s="51">
        <v>4</v>
      </c>
      <c r="B91" s="25" t="s">
        <v>203</v>
      </c>
      <c r="C91" s="12" t="s">
        <v>74</v>
      </c>
      <c r="D91" s="60">
        <v>17</v>
      </c>
      <c r="E91" s="60">
        <v>0.23</v>
      </c>
      <c r="F91" s="71">
        <f t="shared" si="2"/>
        <v>4</v>
      </c>
      <c r="G91" s="71">
        <f t="shared" si="3"/>
        <v>1</v>
      </c>
      <c r="H91" s="71">
        <v>1</v>
      </c>
      <c r="I91" s="69">
        <v>1</v>
      </c>
      <c r="J91" s="12">
        <v>7</v>
      </c>
      <c r="K91" s="76">
        <v>7</v>
      </c>
      <c r="L91" s="15"/>
      <c r="M91" s="16"/>
      <c r="N91" s="16"/>
      <c r="O91" s="16"/>
      <c r="P91" s="16"/>
      <c r="Q91" s="16"/>
      <c r="R91" s="16">
        <v>8</v>
      </c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</row>
    <row r="92" spans="1:131" ht="16.5" x14ac:dyDescent="0.25">
      <c r="A92" s="51">
        <v>5</v>
      </c>
      <c r="B92" s="25" t="s">
        <v>246</v>
      </c>
      <c r="C92" s="12" t="s">
        <v>74</v>
      </c>
      <c r="D92" s="60">
        <f>D90*0.2</f>
        <v>65.599999999999994</v>
      </c>
      <c r="E92" s="60">
        <v>0.37</v>
      </c>
      <c r="F92" s="71">
        <f t="shared" si="2"/>
        <v>24</v>
      </c>
      <c r="G92" s="71">
        <f t="shared" si="3"/>
        <v>1</v>
      </c>
      <c r="H92" s="71">
        <v>1</v>
      </c>
      <c r="I92" s="69">
        <v>1</v>
      </c>
      <c r="J92" s="12">
        <v>7</v>
      </c>
      <c r="K92" s="76">
        <v>7</v>
      </c>
      <c r="L92" s="15"/>
      <c r="M92" s="16"/>
      <c r="N92" s="16"/>
      <c r="O92" s="16"/>
      <c r="P92" s="16"/>
      <c r="Q92" s="16"/>
      <c r="R92" s="16">
        <v>8</v>
      </c>
      <c r="S92" s="16">
        <v>8</v>
      </c>
      <c r="T92" s="16">
        <v>8</v>
      </c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  <c r="DN92" s="16"/>
      <c r="DO92" s="16"/>
      <c r="DP92" s="16"/>
      <c r="DQ92" s="16"/>
      <c r="DR92" s="16"/>
      <c r="DS92" s="16"/>
      <c r="DT92" s="16"/>
      <c r="DU92" s="16"/>
      <c r="DV92" s="16"/>
      <c r="DW92" s="16"/>
      <c r="DX92" s="16"/>
      <c r="DY92" s="16"/>
      <c r="DZ92" s="16"/>
      <c r="EA92" s="16"/>
    </row>
    <row r="93" spans="1:131" ht="16.5" x14ac:dyDescent="0.25">
      <c r="A93" s="51">
        <v>6</v>
      </c>
      <c r="B93" s="25" t="s">
        <v>247</v>
      </c>
      <c r="C93" s="12" t="s">
        <v>74</v>
      </c>
      <c r="D93" s="60">
        <v>65.599999999999994</v>
      </c>
      <c r="E93" s="60">
        <v>0.24</v>
      </c>
      <c r="F93" s="71">
        <f t="shared" si="2"/>
        <v>16</v>
      </c>
      <c r="G93" s="71">
        <f t="shared" si="3"/>
        <v>2</v>
      </c>
      <c r="H93" s="71">
        <v>1</v>
      </c>
      <c r="I93" s="69">
        <v>2</v>
      </c>
      <c r="J93" s="12">
        <v>8</v>
      </c>
      <c r="K93" s="76">
        <v>9</v>
      </c>
      <c r="L93" s="15"/>
      <c r="M93" s="16"/>
      <c r="N93" s="16"/>
      <c r="O93" s="16"/>
      <c r="P93" s="16"/>
      <c r="Q93" s="16"/>
      <c r="R93" s="16"/>
      <c r="S93" s="16">
        <v>8</v>
      </c>
      <c r="T93" s="16">
        <v>8</v>
      </c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16"/>
      <c r="DF93" s="16"/>
      <c r="DG93" s="16"/>
      <c r="DH93" s="16"/>
      <c r="DI93" s="16"/>
      <c r="DJ93" s="16"/>
      <c r="DK93" s="16"/>
      <c r="DL93" s="16"/>
      <c r="DM93" s="16"/>
      <c r="DN93" s="16"/>
      <c r="DO93" s="16"/>
      <c r="DP93" s="16"/>
      <c r="DQ93" s="16"/>
      <c r="DR93" s="16"/>
      <c r="DS93" s="16"/>
      <c r="DT93" s="16"/>
      <c r="DU93" s="16"/>
      <c r="DV93" s="16"/>
      <c r="DW93" s="16"/>
      <c r="DX93" s="16"/>
      <c r="DY93" s="16"/>
      <c r="DZ93" s="16"/>
      <c r="EA93" s="16"/>
    </row>
    <row r="94" spans="1:131" ht="16.5" x14ac:dyDescent="0.25">
      <c r="A94" s="51">
        <v>7</v>
      </c>
      <c r="B94" s="25" t="s">
        <v>204</v>
      </c>
      <c r="C94" s="12" t="s">
        <v>74</v>
      </c>
      <c r="D94" s="60">
        <f>5.44*0.3</f>
        <v>1.63</v>
      </c>
      <c r="E94" s="60">
        <v>2.4500000000000002</v>
      </c>
      <c r="F94" s="71">
        <f t="shared" si="2"/>
        <v>4</v>
      </c>
      <c r="G94" s="71">
        <f t="shared" si="3"/>
        <v>1</v>
      </c>
      <c r="H94" s="71">
        <v>1</v>
      </c>
      <c r="I94" s="69">
        <v>1</v>
      </c>
      <c r="J94" s="12">
        <v>10</v>
      </c>
      <c r="K94" s="76">
        <v>10</v>
      </c>
      <c r="L94" s="15"/>
      <c r="M94" s="16"/>
      <c r="N94" s="16"/>
      <c r="O94" s="16"/>
      <c r="P94" s="16"/>
      <c r="Q94" s="16"/>
      <c r="R94" s="16"/>
      <c r="S94" s="16"/>
      <c r="T94" s="16"/>
      <c r="U94" s="16">
        <v>4</v>
      </c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  <c r="DN94" s="16"/>
      <c r="DO94" s="16"/>
      <c r="DP94" s="16"/>
      <c r="DQ94" s="16"/>
      <c r="DR94" s="16"/>
      <c r="DS94" s="16"/>
      <c r="DT94" s="16"/>
      <c r="DU94" s="16"/>
      <c r="DV94" s="16"/>
      <c r="DW94" s="16"/>
      <c r="DX94" s="16"/>
      <c r="DY94" s="16"/>
      <c r="DZ94" s="16"/>
      <c r="EA94" s="16"/>
    </row>
    <row r="95" spans="1:131" ht="16.5" x14ac:dyDescent="0.25">
      <c r="A95" s="51">
        <v>8</v>
      </c>
      <c r="B95" s="25" t="s">
        <v>205</v>
      </c>
      <c r="C95" s="12" t="s">
        <v>74</v>
      </c>
      <c r="D95" s="60">
        <f>105*0.1</f>
        <v>10.5</v>
      </c>
      <c r="E95" s="60">
        <v>0.56999999999999995</v>
      </c>
      <c r="F95" s="71">
        <f t="shared" si="2"/>
        <v>6</v>
      </c>
      <c r="G95" s="71">
        <f t="shared" si="3"/>
        <v>2</v>
      </c>
      <c r="H95" s="71">
        <v>1</v>
      </c>
      <c r="I95" s="69">
        <v>2</v>
      </c>
      <c r="J95" s="12">
        <v>10</v>
      </c>
      <c r="K95" s="76">
        <v>11</v>
      </c>
      <c r="L95" s="15"/>
      <c r="M95" s="16"/>
      <c r="N95" s="16"/>
      <c r="O95" s="16"/>
      <c r="P95" s="16"/>
      <c r="Q95" s="16"/>
      <c r="R95" s="16"/>
      <c r="S95" s="16"/>
      <c r="T95" s="16"/>
      <c r="U95" s="16">
        <v>8</v>
      </c>
      <c r="V95" s="16">
        <v>8</v>
      </c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16"/>
      <c r="DB95" s="16"/>
      <c r="DC95" s="16"/>
      <c r="DD95" s="16"/>
      <c r="DE95" s="16"/>
      <c r="DF95" s="16"/>
      <c r="DG95" s="16"/>
      <c r="DH95" s="16"/>
      <c r="DI95" s="16"/>
      <c r="DJ95" s="16"/>
      <c r="DK95" s="16"/>
      <c r="DL95" s="16"/>
      <c r="DM95" s="16"/>
      <c r="DN95" s="16"/>
      <c r="DO95" s="16"/>
      <c r="DP95" s="16"/>
      <c r="DQ95" s="16"/>
      <c r="DR95" s="16"/>
      <c r="DS95" s="16"/>
      <c r="DT95" s="16"/>
      <c r="DU95" s="16"/>
      <c r="DV95" s="16"/>
      <c r="DW95" s="16"/>
      <c r="DX95" s="16"/>
      <c r="DY95" s="16"/>
      <c r="DZ95" s="16"/>
      <c r="EA95" s="16"/>
    </row>
    <row r="96" spans="1:131" ht="15" x14ac:dyDescent="0.25">
      <c r="A96" s="51">
        <v>9</v>
      </c>
      <c r="B96" s="25" t="s">
        <v>206</v>
      </c>
      <c r="C96" s="12" t="s">
        <v>101</v>
      </c>
      <c r="D96" s="60">
        <v>195</v>
      </c>
      <c r="E96" s="60">
        <v>0.06</v>
      </c>
      <c r="F96" s="71">
        <f t="shared" si="2"/>
        <v>12</v>
      </c>
      <c r="G96" s="71">
        <f t="shared" si="3"/>
        <v>2</v>
      </c>
      <c r="H96" s="71">
        <v>1</v>
      </c>
      <c r="I96" s="69">
        <v>2</v>
      </c>
      <c r="J96" s="12">
        <v>11</v>
      </c>
      <c r="K96" s="76">
        <v>12</v>
      </c>
      <c r="L96" s="15"/>
      <c r="M96" s="16"/>
      <c r="N96" s="16"/>
      <c r="O96" s="16"/>
      <c r="P96" s="16"/>
      <c r="Q96" s="16"/>
      <c r="R96" s="16"/>
      <c r="S96" s="16"/>
      <c r="T96" s="16"/>
      <c r="U96" s="16"/>
      <c r="V96" s="16">
        <v>6</v>
      </c>
      <c r="W96" s="16">
        <v>6</v>
      </c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  <c r="DN96" s="16"/>
      <c r="DO96" s="16"/>
      <c r="DP96" s="16"/>
      <c r="DQ96" s="16"/>
      <c r="DR96" s="16"/>
      <c r="DS96" s="16"/>
      <c r="DT96" s="16"/>
      <c r="DU96" s="16"/>
      <c r="DV96" s="16"/>
      <c r="DW96" s="16"/>
      <c r="DX96" s="16"/>
      <c r="DY96" s="16"/>
      <c r="DZ96" s="16"/>
      <c r="EA96" s="16"/>
    </row>
    <row r="97" spans="1:131" ht="16.5" x14ac:dyDescent="0.25">
      <c r="A97" s="51">
        <v>10</v>
      </c>
      <c r="B97" s="25" t="s">
        <v>207</v>
      </c>
      <c r="C97" s="12" t="s">
        <v>74</v>
      </c>
      <c r="D97" s="60">
        <f>D96*0.07</f>
        <v>13.65</v>
      </c>
      <c r="E97" s="60">
        <v>0.28999999999999998</v>
      </c>
      <c r="F97" s="71">
        <f t="shared" si="2"/>
        <v>4</v>
      </c>
      <c r="G97" s="71">
        <f t="shared" si="3"/>
        <v>1</v>
      </c>
      <c r="H97" s="71">
        <v>1</v>
      </c>
      <c r="I97" s="69">
        <v>1</v>
      </c>
      <c r="J97" s="12">
        <v>13</v>
      </c>
      <c r="K97" s="76">
        <v>13</v>
      </c>
      <c r="L97" s="15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>
        <v>4</v>
      </c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  <c r="DD97" s="16"/>
      <c r="DE97" s="16"/>
      <c r="DF97" s="16"/>
      <c r="DG97" s="16"/>
      <c r="DH97" s="16"/>
      <c r="DI97" s="16"/>
      <c r="DJ97" s="16"/>
      <c r="DK97" s="16"/>
      <c r="DL97" s="16"/>
      <c r="DM97" s="16"/>
      <c r="DN97" s="16"/>
      <c r="DO97" s="16"/>
      <c r="DP97" s="16"/>
      <c r="DQ97" s="16"/>
      <c r="DR97" s="16"/>
      <c r="DS97" s="16"/>
      <c r="DT97" s="16"/>
      <c r="DU97" s="16"/>
      <c r="DV97" s="16"/>
      <c r="DW97" s="16"/>
      <c r="DX97" s="16"/>
      <c r="DY97" s="16"/>
      <c r="DZ97" s="16"/>
      <c r="EA97" s="16"/>
    </row>
    <row r="98" spans="1:131" ht="16.5" x14ac:dyDescent="0.25">
      <c r="A98" s="51">
        <v>11</v>
      </c>
      <c r="B98" s="25" t="s">
        <v>248</v>
      </c>
      <c r="C98" s="12" t="s">
        <v>74</v>
      </c>
      <c r="D98" s="60">
        <v>21.13</v>
      </c>
      <c r="E98" s="60">
        <v>0.38</v>
      </c>
      <c r="F98" s="71">
        <f t="shared" si="2"/>
        <v>8</v>
      </c>
      <c r="G98" s="71">
        <f t="shared" si="3"/>
        <v>1</v>
      </c>
      <c r="H98" s="71">
        <v>1</v>
      </c>
      <c r="I98" s="69">
        <v>1</v>
      </c>
      <c r="J98" s="12">
        <v>13</v>
      </c>
      <c r="K98" s="76">
        <v>13</v>
      </c>
      <c r="L98" s="15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>
        <v>8</v>
      </c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  <c r="DL98" s="16"/>
      <c r="DM98" s="16"/>
      <c r="DN98" s="16"/>
      <c r="DO98" s="16"/>
      <c r="DP98" s="16"/>
      <c r="DQ98" s="16"/>
      <c r="DR98" s="16"/>
      <c r="DS98" s="16"/>
      <c r="DT98" s="16"/>
      <c r="DU98" s="16"/>
      <c r="DV98" s="16"/>
      <c r="DW98" s="16"/>
      <c r="DX98" s="16"/>
      <c r="DY98" s="16"/>
      <c r="DZ98" s="16"/>
      <c r="EA98" s="16"/>
    </row>
    <row r="99" spans="1:131" ht="25.5" x14ac:dyDescent="0.25">
      <c r="A99" s="51">
        <v>12</v>
      </c>
      <c r="B99" s="25" t="s">
        <v>249</v>
      </c>
      <c r="C99" s="12" t="s">
        <v>74</v>
      </c>
      <c r="D99" s="60">
        <f>746.12-D88-D92</f>
        <v>482.16</v>
      </c>
      <c r="E99" s="60">
        <v>0.05</v>
      </c>
      <c r="F99" s="71">
        <f t="shared" si="2"/>
        <v>24</v>
      </c>
      <c r="G99" s="71">
        <f t="shared" si="3"/>
        <v>3</v>
      </c>
      <c r="H99" s="71">
        <v>1</v>
      </c>
      <c r="I99" s="69">
        <v>3</v>
      </c>
      <c r="J99" s="12">
        <v>14</v>
      </c>
      <c r="K99" s="76">
        <v>16</v>
      </c>
      <c r="L99" s="15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>
        <v>8</v>
      </c>
      <c r="Z99" s="16">
        <v>8</v>
      </c>
      <c r="AA99" s="16">
        <v>8</v>
      </c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16"/>
      <c r="DJ99" s="16"/>
      <c r="DK99" s="16"/>
      <c r="DL99" s="16"/>
      <c r="DM99" s="16"/>
      <c r="DN99" s="16"/>
      <c r="DO99" s="16"/>
      <c r="DP99" s="16"/>
      <c r="DQ99" s="16"/>
      <c r="DR99" s="16"/>
      <c r="DS99" s="16"/>
      <c r="DT99" s="16"/>
      <c r="DU99" s="16"/>
      <c r="DV99" s="16"/>
      <c r="DW99" s="16"/>
      <c r="DX99" s="16"/>
      <c r="DY99" s="16"/>
      <c r="DZ99" s="16"/>
      <c r="EA99" s="16"/>
    </row>
    <row r="100" spans="1:131" ht="26.25" x14ac:dyDescent="0.25">
      <c r="A100" s="51">
        <v>13</v>
      </c>
      <c r="B100" s="25" t="s">
        <v>250</v>
      </c>
      <c r="C100" s="12" t="s">
        <v>74</v>
      </c>
      <c r="D100" s="60">
        <v>342.43</v>
      </c>
      <c r="E100" s="60">
        <v>7.0000000000000007E-2</v>
      </c>
      <c r="F100" s="71">
        <f t="shared" si="2"/>
        <v>24</v>
      </c>
      <c r="G100" s="71">
        <f t="shared" si="3"/>
        <v>3</v>
      </c>
      <c r="H100" s="71">
        <v>1</v>
      </c>
      <c r="I100" s="69">
        <v>3</v>
      </c>
      <c r="J100" s="12">
        <v>17</v>
      </c>
      <c r="K100" s="76">
        <v>19</v>
      </c>
      <c r="L100" s="15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>
        <v>8</v>
      </c>
      <c r="AC100" s="16">
        <v>8</v>
      </c>
      <c r="AD100" s="16">
        <v>8</v>
      </c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  <c r="DN100" s="16"/>
      <c r="DO100" s="16"/>
      <c r="DP100" s="16"/>
      <c r="DQ100" s="16"/>
      <c r="DR100" s="16"/>
      <c r="DS100" s="16"/>
      <c r="DT100" s="16"/>
      <c r="DU100" s="16"/>
      <c r="DV100" s="16"/>
      <c r="DW100" s="16"/>
      <c r="DX100" s="16"/>
      <c r="DY100" s="16"/>
      <c r="DZ100" s="16"/>
      <c r="EA100" s="16"/>
    </row>
    <row r="101" spans="1:131" ht="16.5" x14ac:dyDescent="0.25">
      <c r="A101" s="51">
        <v>14</v>
      </c>
      <c r="B101" s="25" t="s">
        <v>251</v>
      </c>
      <c r="C101" s="12" t="s">
        <v>74</v>
      </c>
      <c r="D101" s="60">
        <f>D100+D99</f>
        <v>824.59</v>
      </c>
      <c r="E101" s="60">
        <v>0.06</v>
      </c>
      <c r="F101" s="71">
        <f t="shared" si="2"/>
        <v>49</v>
      </c>
      <c r="G101" s="71">
        <f t="shared" si="3"/>
        <v>6</v>
      </c>
      <c r="H101" s="71">
        <v>1</v>
      </c>
      <c r="I101" s="69">
        <v>6</v>
      </c>
      <c r="J101" s="12">
        <v>14</v>
      </c>
      <c r="K101" s="76">
        <v>19</v>
      </c>
      <c r="L101" s="15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>
        <v>8</v>
      </c>
      <c r="Z101" s="16">
        <v>8</v>
      </c>
      <c r="AA101" s="16">
        <v>8</v>
      </c>
      <c r="AB101" s="16">
        <v>8</v>
      </c>
      <c r="AC101" s="16">
        <v>8</v>
      </c>
      <c r="AD101" s="16">
        <v>8</v>
      </c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  <c r="DB101" s="16"/>
      <c r="DC101" s="16"/>
      <c r="DD101" s="16"/>
      <c r="DE101" s="16"/>
      <c r="DF101" s="16"/>
      <c r="DG101" s="16"/>
      <c r="DH101" s="16"/>
      <c r="DI101" s="16"/>
      <c r="DJ101" s="16"/>
      <c r="DK101" s="16"/>
      <c r="DL101" s="16"/>
      <c r="DM101" s="16"/>
      <c r="DN101" s="16"/>
      <c r="DO101" s="16"/>
      <c r="DP101" s="16"/>
      <c r="DQ101" s="16"/>
      <c r="DR101" s="16"/>
      <c r="DS101" s="16"/>
      <c r="DT101" s="16"/>
      <c r="DU101" s="16"/>
      <c r="DV101" s="16"/>
      <c r="DW101" s="16"/>
      <c r="DX101" s="16"/>
      <c r="DY101" s="16"/>
      <c r="DZ101" s="16"/>
      <c r="EA101" s="16"/>
    </row>
    <row r="102" spans="1:131" ht="12.75" customHeight="1" x14ac:dyDescent="0.2">
      <c r="A102" s="22" t="s">
        <v>18</v>
      </c>
      <c r="B102" s="21" t="s">
        <v>27</v>
      </c>
      <c r="C102" s="21"/>
      <c r="D102" s="61"/>
      <c r="E102" s="61"/>
      <c r="F102" s="71"/>
      <c r="G102" s="71"/>
      <c r="H102" s="71"/>
      <c r="I102" s="73"/>
      <c r="J102" s="12"/>
      <c r="K102" s="76"/>
      <c r="L102" s="15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  <c r="DJ102" s="16"/>
      <c r="DK102" s="16"/>
      <c r="DL102" s="16"/>
      <c r="DM102" s="16"/>
      <c r="DN102" s="16"/>
      <c r="DO102" s="16"/>
      <c r="DP102" s="16"/>
      <c r="DQ102" s="16"/>
      <c r="DR102" s="16"/>
      <c r="DS102" s="16"/>
      <c r="DT102" s="16"/>
      <c r="DU102" s="16"/>
      <c r="DV102" s="16"/>
      <c r="DW102" s="16"/>
      <c r="DX102" s="16"/>
      <c r="DY102" s="16"/>
      <c r="DZ102" s="16"/>
      <c r="EA102" s="16"/>
    </row>
    <row r="103" spans="1:131" ht="12.75" customHeight="1" x14ac:dyDescent="0.2">
      <c r="A103" s="24"/>
      <c r="B103" s="21" t="s">
        <v>76</v>
      </c>
      <c r="C103" s="21"/>
      <c r="D103" s="61"/>
      <c r="E103" s="61"/>
      <c r="F103" s="71"/>
      <c r="G103" s="71"/>
      <c r="H103" s="71"/>
      <c r="I103" s="73"/>
      <c r="J103" s="12"/>
      <c r="K103" s="76"/>
      <c r="L103" s="15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6"/>
      <c r="DW103" s="16"/>
      <c r="DX103" s="16"/>
      <c r="DY103" s="16"/>
      <c r="DZ103" s="16"/>
      <c r="EA103" s="16"/>
    </row>
    <row r="104" spans="1:131" ht="15" x14ac:dyDescent="0.25">
      <c r="A104" s="51">
        <v>1</v>
      </c>
      <c r="B104" s="25" t="s">
        <v>252</v>
      </c>
      <c r="C104" s="12" t="s">
        <v>166</v>
      </c>
      <c r="D104" s="60">
        <v>626</v>
      </c>
      <c r="E104" s="60">
        <v>0.14000000000000001</v>
      </c>
      <c r="F104" s="71">
        <f t="shared" si="2"/>
        <v>88</v>
      </c>
      <c r="G104" s="71">
        <f t="shared" si="3"/>
        <v>121</v>
      </c>
      <c r="H104" s="71">
        <v>11</v>
      </c>
      <c r="I104" s="69">
        <v>11</v>
      </c>
      <c r="J104" s="12">
        <v>110</v>
      </c>
      <c r="K104" s="76">
        <v>120</v>
      </c>
      <c r="L104" s="15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6"/>
      <c r="DM104" s="16"/>
      <c r="DN104" s="16"/>
      <c r="DO104" s="16"/>
      <c r="DP104" s="16"/>
      <c r="DQ104" s="16">
        <v>8</v>
      </c>
      <c r="DR104" s="16">
        <v>8</v>
      </c>
      <c r="DS104" s="16">
        <v>8</v>
      </c>
      <c r="DT104" s="16">
        <v>8</v>
      </c>
      <c r="DU104" s="16">
        <v>8</v>
      </c>
      <c r="DV104" s="16">
        <v>8</v>
      </c>
      <c r="DW104" s="16">
        <v>8</v>
      </c>
      <c r="DX104" s="16">
        <v>8</v>
      </c>
      <c r="DY104" s="16">
        <v>8</v>
      </c>
      <c r="DZ104" s="16">
        <v>8</v>
      </c>
      <c r="EA104" s="16">
        <v>8</v>
      </c>
    </row>
    <row r="105" spans="1:131" ht="15" x14ac:dyDescent="0.25">
      <c r="A105" s="51">
        <v>2</v>
      </c>
      <c r="B105" s="25" t="s">
        <v>253</v>
      </c>
      <c r="C105" s="12" t="s">
        <v>167</v>
      </c>
      <c r="D105" s="60">
        <f>0.12*D107</f>
        <v>75.12</v>
      </c>
      <c r="E105" s="60">
        <v>0.11</v>
      </c>
      <c r="F105" s="71">
        <f t="shared" si="2"/>
        <v>8</v>
      </c>
      <c r="G105" s="71">
        <f t="shared" si="3"/>
        <v>1</v>
      </c>
      <c r="H105" s="71">
        <v>1</v>
      </c>
      <c r="I105" s="69">
        <v>1</v>
      </c>
      <c r="J105" s="12">
        <v>109</v>
      </c>
      <c r="K105" s="76">
        <v>109</v>
      </c>
      <c r="L105" s="15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16"/>
      <c r="DP105" s="16">
        <v>8</v>
      </c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</row>
    <row r="106" spans="1:131" ht="15" x14ac:dyDescent="0.25">
      <c r="A106" s="51">
        <v>3</v>
      </c>
      <c r="B106" s="25" t="s">
        <v>254</v>
      </c>
      <c r="C106" s="12" t="s">
        <v>52</v>
      </c>
      <c r="D106" s="60">
        <f>D107*14.5</f>
        <v>9077</v>
      </c>
      <c r="E106" s="60">
        <v>0.01</v>
      </c>
      <c r="F106" s="71">
        <f t="shared" si="2"/>
        <v>91</v>
      </c>
      <c r="G106" s="71">
        <f t="shared" si="3"/>
        <v>1</v>
      </c>
      <c r="H106" s="71">
        <v>1</v>
      </c>
      <c r="I106" s="69">
        <v>1</v>
      </c>
      <c r="J106" s="12">
        <v>108</v>
      </c>
      <c r="K106" s="76">
        <v>108</v>
      </c>
      <c r="L106" s="15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>
        <v>8</v>
      </c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</row>
    <row r="107" spans="1:131" ht="15" x14ac:dyDescent="0.25">
      <c r="A107" s="51">
        <v>4</v>
      </c>
      <c r="B107" s="25" t="s">
        <v>255</v>
      </c>
      <c r="C107" s="12" t="s">
        <v>168</v>
      </c>
      <c r="D107" s="60">
        <v>626</v>
      </c>
      <c r="E107" s="60">
        <v>0.01</v>
      </c>
      <c r="F107" s="71">
        <f t="shared" si="2"/>
        <v>6</v>
      </c>
      <c r="G107" s="71">
        <f t="shared" si="3"/>
        <v>1</v>
      </c>
      <c r="H107" s="71">
        <v>1</v>
      </c>
      <c r="I107" s="69">
        <v>1</v>
      </c>
      <c r="J107" s="12">
        <v>108</v>
      </c>
      <c r="K107" s="76">
        <v>108</v>
      </c>
      <c r="L107" s="15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  <c r="DA107" s="16"/>
      <c r="DB107" s="16"/>
      <c r="DC107" s="16"/>
      <c r="DD107" s="16"/>
      <c r="DE107" s="16"/>
      <c r="DF107" s="16"/>
      <c r="DG107" s="16"/>
      <c r="DH107" s="16"/>
      <c r="DI107" s="16"/>
      <c r="DJ107" s="16"/>
      <c r="DK107" s="16"/>
      <c r="DL107" s="16"/>
      <c r="DM107" s="16"/>
      <c r="DN107" s="16"/>
      <c r="DO107" s="16">
        <v>2</v>
      </c>
      <c r="DP107" s="16"/>
      <c r="DQ107" s="16"/>
      <c r="DR107" s="16"/>
      <c r="DS107" s="16"/>
      <c r="DT107" s="16"/>
      <c r="DU107" s="16"/>
      <c r="DV107" s="16"/>
      <c r="DW107" s="16"/>
      <c r="DX107" s="16"/>
      <c r="DY107" s="16"/>
      <c r="DZ107" s="16"/>
      <c r="EA107" s="16"/>
    </row>
    <row r="108" spans="1:131" ht="26.25" x14ac:dyDescent="0.25">
      <c r="A108" s="51">
        <v>5</v>
      </c>
      <c r="B108" s="25" t="s">
        <v>77</v>
      </c>
      <c r="C108" s="12" t="s">
        <v>74</v>
      </c>
      <c r="D108" s="60">
        <f>D107*0.3</f>
        <v>187.8</v>
      </c>
      <c r="E108" s="60">
        <v>0.13</v>
      </c>
      <c r="F108" s="71">
        <f t="shared" si="2"/>
        <v>24</v>
      </c>
      <c r="G108" s="71">
        <f t="shared" si="3"/>
        <v>3</v>
      </c>
      <c r="H108" s="71">
        <v>1</v>
      </c>
      <c r="I108" s="69">
        <v>3</v>
      </c>
      <c r="J108" s="12">
        <v>105</v>
      </c>
      <c r="K108" s="76">
        <v>107</v>
      </c>
      <c r="L108" s="15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>
        <v>8</v>
      </c>
      <c r="DM108" s="16">
        <v>8</v>
      </c>
      <c r="DN108" s="16">
        <v>8</v>
      </c>
      <c r="DO108" s="16"/>
      <c r="DP108" s="16"/>
      <c r="DQ108" s="16"/>
      <c r="DR108" s="16"/>
      <c r="DS108" s="16"/>
      <c r="DT108" s="16"/>
      <c r="DU108" s="16"/>
      <c r="DV108" s="16"/>
      <c r="DW108" s="16"/>
      <c r="DX108" s="16"/>
      <c r="DY108" s="16"/>
      <c r="DZ108" s="16"/>
      <c r="EA108" s="16"/>
    </row>
    <row r="109" spans="1:131" ht="12.75" customHeight="1" x14ac:dyDescent="0.2">
      <c r="A109" s="24"/>
      <c r="B109" s="21" t="s">
        <v>78</v>
      </c>
      <c r="C109" s="21"/>
      <c r="D109" s="61"/>
      <c r="E109" s="61"/>
      <c r="F109" s="71"/>
      <c r="G109" s="71"/>
      <c r="H109" s="71"/>
      <c r="I109" s="73"/>
      <c r="J109" s="12"/>
      <c r="K109" s="76"/>
      <c r="L109" s="15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  <c r="CZ109" s="16"/>
      <c r="DA109" s="16"/>
      <c r="DB109" s="16"/>
      <c r="DC109" s="16"/>
      <c r="DD109" s="16"/>
      <c r="DE109" s="16"/>
      <c r="DF109" s="16"/>
      <c r="DG109" s="16"/>
      <c r="DH109" s="16"/>
      <c r="DI109" s="16"/>
      <c r="DJ109" s="16"/>
      <c r="DK109" s="16"/>
      <c r="DL109" s="16"/>
      <c r="DM109" s="16"/>
      <c r="DN109" s="16"/>
      <c r="DO109" s="16"/>
      <c r="DP109" s="16"/>
      <c r="DQ109" s="16"/>
      <c r="DR109" s="16"/>
      <c r="DS109" s="16"/>
      <c r="DT109" s="16"/>
      <c r="DU109" s="16"/>
      <c r="DV109" s="16"/>
      <c r="DW109" s="16"/>
      <c r="DX109" s="16"/>
      <c r="DY109" s="16"/>
      <c r="DZ109" s="16"/>
      <c r="EA109" s="16"/>
    </row>
    <row r="110" spans="1:131" ht="26.25" x14ac:dyDescent="0.25">
      <c r="A110" s="51">
        <v>6</v>
      </c>
      <c r="B110" s="25" t="s">
        <v>256</v>
      </c>
      <c r="C110" s="12" t="s">
        <v>79</v>
      </c>
      <c r="D110" s="60">
        <f>1132*0.04*2.4</f>
        <v>108.67</v>
      </c>
      <c r="E110" s="60">
        <v>0.15</v>
      </c>
      <c r="F110" s="71">
        <f t="shared" si="2"/>
        <v>16</v>
      </c>
      <c r="G110" s="71">
        <f t="shared" si="3"/>
        <v>2</v>
      </c>
      <c r="H110" s="71">
        <v>1</v>
      </c>
      <c r="I110" s="69">
        <v>2</v>
      </c>
      <c r="J110" s="12">
        <v>108</v>
      </c>
      <c r="K110" s="76">
        <v>109</v>
      </c>
      <c r="L110" s="15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>
        <v>8</v>
      </c>
      <c r="DP110" s="16">
        <v>8</v>
      </c>
      <c r="DQ110" s="16"/>
      <c r="DR110" s="16"/>
      <c r="DS110" s="16"/>
      <c r="DT110" s="16"/>
      <c r="DU110" s="16"/>
      <c r="DV110" s="16"/>
      <c r="DW110" s="16"/>
      <c r="DX110" s="16"/>
      <c r="DY110" s="16"/>
      <c r="DZ110" s="16"/>
      <c r="EA110" s="16"/>
    </row>
    <row r="111" spans="1:131" ht="26.25" x14ac:dyDescent="0.25">
      <c r="A111" s="51">
        <v>7</v>
      </c>
      <c r="B111" s="25" t="s">
        <v>257</v>
      </c>
      <c r="C111" s="12" t="s">
        <v>79</v>
      </c>
      <c r="D111" s="60">
        <f>1132*0.06*2.4</f>
        <v>163.01</v>
      </c>
      <c r="E111" s="60">
        <v>0.2</v>
      </c>
      <c r="F111" s="71">
        <f t="shared" si="2"/>
        <v>33</v>
      </c>
      <c r="G111" s="71">
        <f t="shared" si="3"/>
        <v>4</v>
      </c>
      <c r="H111" s="71">
        <v>1</v>
      </c>
      <c r="I111" s="69">
        <v>4</v>
      </c>
      <c r="J111" s="12">
        <v>102</v>
      </c>
      <c r="K111" s="76">
        <v>105</v>
      </c>
      <c r="L111" s="15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  <c r="CZ111" s="16"/>
      <c r="DA111" s="16"/>
      <c r="DB111" s="16"/>
      <c r="DC111" s="16"/>
      <c r="DD111" s="16"/>
      <c r="DE111" s="16"/>
      <c r="DF111" s="16"/>
      <c r="DG111" s="16"/>
      <c r="DH111" s="16"/>
      <c r="DI111" s="16">
        <v>8</v>
      </c>
      <c r="DJ111" s="16">
        <v>8</v>
      </c>
      <c r="DK111" s="16">
        <v>8</v>
      </c>
      <c r="DL111" s="16">
        <v>8</v>
      </c>
      <c r="DM111" s="16"/>
      <c r="DN111" s="16"/>
      <c r="DO111" s="16"/>
      <c r="DP111" s="16"/>
      <c r="DQ111" s="16"/>
      <c r="DR111" s="16"/>
      <c r="DS111" s="16"/>
      <c r="DT111" s="16"/>
      <c r="DU111" s="16"/>
      <c r="DV111" s="16"/>
      <c r="DW111" s="16"/>
      <c r="DX111" s="16"/>
      <c r="DY111" s="16"/>
      <c r="DZ111" s="16"/>
      <c r="EA111" s="16"/>
    </row>
    <row r="112" spans="1:131" ht="26.25" x14ac:dyDescent="0.25">
      <c r="A112" s="51">
        <v>8</v>
      </c>
      <c r="B112" s="25" t="s">
        <v>258</v>
      </c>
      <c r="C112" s="12" t="s">
        <v>74</v>
      </c>
      <c r="D112" s="60">
        <f>1132*0.4</f>
        <v>452.8</v>
      </c>
      <c r="E112" s="60">
        <v>7.0000000000000007E-2</v>
      </c>
      <c r="F112" s="71">
        <f t="shared" si="2"/>
        <v>32</v>
      </c>
      <c r="G112" s="71">
        <f t="shared" si="3"/>
        <v>4</v>
      </c>
      <c r="H112" s="71">
        <v>1</v>
      </c>
      <c r="I112" s="69">
        <v>4</v>
      </c>
      <c r="J112" s="12">
        <v>98</v>
      </c>
      <c r="K112" s="76">
        <v>101</v>
      </c>
      <c r="L112" s="15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  <c r="CZ112" s="16"/>
      <c r="DA112" s="16"/>
      <c r="DB112" s="16"/>
      <c r="DC112" s="16"/>
      <c r="DD112" s="16"/>
      <c r="DE112" s="16">
        <v>8</v>
      </c>
      <c r="DF112" s="16">
        <v>8</v>
      </c>
      <c r="DG112" s="16">
        <v>8</v>
      </c>
      <c r="DH112" s="16">
        <v>8</v>
      </c>
      <c r="DI112" s="16"/>
      <c r="DJ112" s="16"/>
      <c r="DK112" s="16"/>
      <c r="DL112" s="16"/>
      <c r="DM112" s="16"/>
      <c r="DN112" s="16"/>
      <c r="DO112" s="16"/>
      <c r="DP112" s="16"/>
      <c r="DQ112" s="16"/>
      <c r="DR112" s="16"/>
      <c r="DS112" s="16"/>
      <c r="DT112" s="16"/>
      <c r="DU112" s="16"/>
      <c r="DV112" s="16"/>
      <c r="DW112" s="16"/>
      <c r="DX112" s="16"/>
      <c r="DY112" s="16"/>
      <c r="DZ112" s="16"/>
      <c r="EA112" s="16"/>
    </row>
    <row r="113" spans="1:131" ht="12.75" customHeight="1" x14ac:dyDescent="0.2">
      <c r="A113" s="24"/>
      <c r="B113" s="21" t="s">
        <v>80</v>
      </c>
      <c r="C113" s="21"/>
      <c r="D113" s="61"/>
      <c r="E113" s="61"/>
      <c r="F113" s="71"/>
      <c r="G113" s="71"/>
      <c r="H113" s="71"/>
      <c r="I113" s="73"/>
      <c r="J113" s="12"/>
      <c r="K113" s="76"/>
      <c r="L113" s="15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16"/>
      <c r="CU113" s="16"/>
      <c r="CV113" s="16"/>
      <c r="CW113" s="16"/>
      <c r="CX113" s="16"/>
      <c r="CY113" s="16"/>
      <c r="CZ113" s="16"/>
      <c r="DA113" s="16"/>
      <c r="DB113" s="16"/>
      <c r="DC113" s="16"/>
      <c r="DD113" s="16"/>
      <c r="DE113" s="16"/>
      <c r="DF113" s="16"/>
      <c r="DG113" s="16"/>
      <c r="DH113" s="16"/>
      <c r="DI113" s="16"/>
      <c r="DJ113" s="16"/>
      <c r="DK113" s="16"/>
      <c r="DL113" s="16"/>
      <c r="DM113" s="16"/>
      <c r="DN113" s="16"/>
      <c r="DO113" s="16"/>
      <c r="DP113" s="16"/>
      <c r="DQ113" s="16"/>
      <c r="DR113" s="16"/>
      <c r="DS113" s="16"/>
      <c r="DT113" s="16"/>
      <c r="DU113" s="16"/>
      <c r="DV113" s="16"/>
      <c r="DW113" s="16"/>
      <c r="DX113" s="16"/>
      <c r="DY113" s="16"/>
      <c r="DZ113" s="16"/>
      <c r="EA113" s="16"/>
    </row>
    <row r="114" spans="1:131" ht="12.75" customHeight="1" x14ac:dyDescent="0.2">
      <c r="A114" s="24">
        <v>9</v>
      </c>
      <c r="B114" s="25" t="s">
        <v>213</v>
      </c>
      <c r="C114" s="12" t="s">
        <v>101</v>
      </c>
      <c r="D114" s="60">
        <v>533</v>
      </c>
      <c r="E114" s="60">
        <v>0.06</v>
      </c>
      <c r="F114" s="71">
        <f t="shared" si="2"/>
        <v>32</v>
      </c>
      <c r="G114" s="71">
        <f t="shared" si="3"/>
        <v>4</v>
      </c>
      <c r="H114" s="71">
        <v>1</v>
      </c>
      <c r="I114" s="69">
        <v>4</v>
      </c>
      <c r="J114" s="12">
        <v>102</v>
      </c>
      <c r="K114" s="76">
        <v>105</v>
      </c>
      <c r="L114" s="15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  <c r="CY114" s="16"/>
      <c r="CZ114" s="16"/>
      <c r="DA114" s="16"/>
      <c r="DB114" s="16"/>
      <c r="DC114" s="16"/>
      <c r="DD114" s="16"/>
      <c r="DE114" s="16"/>
      <c r="DF114" s="16"/>
      <c r="DG114" s="16"/>
      <c r="DH114" s="16"/>
      <c r="DI114" s="16">
        <v>8</v>
      </c>
      <c r="DJ114" s="16">
        <v>8</v>
      </c>
      <c r="DK114" s="16">
        <v>8</v>
      </c>
      <c r="DL114" s="16">
        <v>8</v>
      </c>
      <c r="DM114" s="16"/>
      <c r="DN114" s="16"/>
      <c r="DO114" s="16"/>
      <c r="DP114" s="16"/>
      <c r="DQ114" s="16"/>
      <c r="DR114" s="16"/>
      <c r="DS114" s="16"/>
      <c r="DT114" s="16"/>
      <c r="DU114" s="16"/>
      <c r="DV114" s="16"/>
      <c r="DW114" s="16"/>
      <c r="DX114" s="16"/>
      <c r="DY114" s="16"/>
      <c r="DZ114" s="16"/>
      <c r="EA114" s="16"/>
    </row>
    <row r="115" spans="1:131" ht="12.75" customHeight="1" x14ac:dyDescent="0.2">
      <c r="A115" s="22" t="s">
        <v>20</v>
      </c>
      <c r="B115" s="21" t="s">
        <v>28</v>
      </c>
      <c r="C115" s="21"/>
      <c r="D115" s="61"/>
      <c r="E115" s="61"/>
      <c r="F115" s="71"/>
      <c r="G115" s="71"/>
      <c r="H115" s="71"/>
      <c r="I115" s="73"/>
      <c r="J115" s="12"/>
      <c r="K115" s="76"/>
      <c r="L115" s="15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  <c r="CV115" s="16"/>
      <c r="CW115" s="16"/>
      <c r="CX115" s="16"/>
      <c r="CY115" s="16"/>
      <c r="CZ115" s="16"/>
      <c r="DA115" s="16"/>
      <c r="DB115" s="16"/>
      <c r="DC115" s="16"/>
      <c r="DD115" s="16"/>
      <c r="DE115" s="16"/>
      <c r="DF115" s="16"/>
      <c r="DG115" s="16"/>
      <c r="DH115" s="16"/>
      <c r="DI115" s="16"/>
      <c r="DJ115" s="16"/>
      <c r="DK115" s="16"/>
      <c r="DL115" s="16"/>
      <c r="DM115" s="16"/>
      <c r="DN115" s="16"/>
      <c r="DO115" s="16"/>
      <c r="DP115" s="16"/>
      <c r="DQ115" s="16"/>
      <c r="DR115" s="16"/>
      <c r="DS115" s="16"/>
      <c r="DT115" s="16"/>
      <c r="DU115" s="16"/>
      <c r="DV115" s="16"/>
      <c r="DW115" s="16"/>
      <c r="DX115" s="16"/>
      <c r="DY115" s="16"/>
      <c r="DZ115" s="16"/>
      <c r="EA115" s="16"/>
    </row>
    <row r="116" spans="1:131" ht="12.75" customHeight="1" x14ac:dyDescent="0.2">
      <c r="A116" s="24"/>
      <c r="B116" s="21" t="s">
        <v>81</v>
      </c>
      <c r="C116" s="21"/>
      <c r="D116" s="61"/>
      <c r="E116" s="61"/>
      <c r="F116" s="71"/>
      <c r="G116" s="71"/>
      <c r="H116" s="71"/>
      <c r="I116" s="73"/>
      <c r="J116" s="12"/>
      <c r="K116" s="76"/>
      <c r="L116" s="15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  <c r="CY116" s="16"/>
      <c r="CZ116" s="16"/>
      <c r="DA116" s="16"/>
      <c r="DB116" s="16"/>
      <c r="DC116" s="16"/>
      <c r="DD116" s="16"/>
      <c r="DE116" s="16"/>
      <c r="DF116" s="16"/>
      <c r="DG116" s="16"/>
      <c r="DH116" s="16"/>
      <c r="DI116" s="16"/>
      <c r="DJ116" s="16"/>
      <c r="DK116" s="16"/>
      <c r="DL116" s="16"/>
      <c r="DM116" s="16"/>
      <c r="DN116" s="16"/>
      <c r="DO116" s="16"/>
      <c r="DP116" s="16"/>
      <c r="DQ116" s="16"/>
      <c r="DR116" s="16"/>
      <c r="DS116" s="16"/>
      <c r="DT116" s="16"/>
      <c r="DU116" s="16"/>
      <c r="DV116" s="16"/>
      <c r="DW116" s="16"/>
      <c r="DX116" s="16"/>
      <c r="DY116" s="16"/>
      <c r="DZ116" s="16"/>
      <c r="EA116" s="16"/>
    </row>
    <row r="117" spans="1:131" ht="12.75" customHeight="1" x14ac:dyDescent="0.2">
      <c r="A117" s="24">
        <v>1</v>
      </c>
      <c r="B117" s="25" t="s">
        <v>82</v>
      </c>
      <c r="C117" s="12" t="s">
        <v>0</v>
      </c>
      <c r="D117" s="60">
        <v>15</v>
      </c>
      <c r="E117" s="60">
        <v>0.53</v>
      </c>
      <c r="F117" s="71">
        <f t="shared" si="2"/>
        <v>8</v>
      </c>
      <c r="G117" s="71">
        <f t="shared" si="3"/>
        <v>1</v>
      </c>
      <c r="H117" s="71">
        <v>1</v>
      </c>
      <c r="I117" s="69">
        <v>1</v>
      </c>
      <c r="J117" s="12">
        <v>112</v>
      </c>
      <c r="K117" s="76">
        <v>112</v>
      </c>
      <c r="L117" s="15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16"/>
      <c r="CU117" s="16"/>
      <c r="CV117" s="16"/>
      <c r="CW117" s="16"/>
      <c r="CX117" s="16"/>
      <c r="CY117" s="16"/>
      <c r="CZ117" s="16"/>
      <c r="DA117" s="16"/>
      <c r="DB117" s="16"/>
      <c r="DC117" s="16"/>
      <c r="DD117" s="16"/>
      <c r="DE117" s="16"/>
      <c r="DF117" s="16"/>
      <c r="DG117" s="16"/>
      <c r="DH117" s="16"/>
      <c r="DI117" s="16"/>
      <c r="DJ117" s="16"/>
      <c r="DK117" s="16"/>
      <c r="DL117" s="16"/>
      <c r="DM117" s="16"/>
      <c r="DN117" s="16"/>
      <c r="DO117" s="16"/>
      <c r="DP117" s="16"/>
      <c r="DQ117" s="16"/>
      <c r="DR117" s="16"/>
      <c r="DS117" s="16">
        <v>8</v>
      </c>
      <c r="DT117" s="16"/>
      <c r="DU117" s="16"/>
      <c r="DV117" s="16"/>
      <c r="DW117" s="16"/>
      <c r="DX117" s="16"/>
      <c r="DY117" s="16"/>
      <c r="DZ117" s="16"/>
      <c r="EA117" s="16"/>
    </row>
    <row r="118" spans="1:131" ht="12.75" customHeight="1" x14ac:dyDescent="0.2">
      <c r="A118" s="24">
        <v>2</v>
      </c>
      <c r="B118" s="25" t="s">
        <v>83</v>
      </c>
      <c r="C118" s="12" t="s">
        <v>0</v>
      </c>
      <c r="D118" s="60">
        <v>15</v>
      </c>
      <c r="E118" s="60">
        <v>0.53</v>
      </c>
      <c r="F118" s="71">
        <f t="shared" si="2"/>
        <v>8</v>
      </c>
      <c r="G118" s="71">
        <f t="shared" si="3"/>
        <v>1</v>
      </c>
      <c r="H118" s="71">
        <v>1</v>
      </c>
      <c r="I118" s="69">
        <v>1</v>
      </c>
      <c r="J118" s="12">
        <v>112</v>
      </c>
      <c r="K118" s="76">
        <v>112</v>
      </c>
      <c r="L118" s="15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  <c r="CY118" s="16"/>
      <c r="CZ118" s="16"/>
      <c r="DA118" s="16"/>
      <c r="DB118" s="16"/>
      <c r="DC118" s="16"/>
      <c r="DD118" s="16"/>
      <c r="DE118" s="16"/>
      <c r="DF118" s="16"/>
      <c r="DG118" s="16"/>
      <c r="DH118" s="16"/>
      <c r="DI118" s="16"/>
      <c r="DJ118" s="16"/>
      <c r="DK118" s="16"/>
      <c r="DL118" s="16"/>
      <c r="DM118" s="16"/>
      <c r="DN118" s="16"/>
      <c r="DO118" s="16"/>
      <c r="DP118" s="16"/>
      <c r="DQ118" s="16"/>
      <c r="DR118" s="16"/>
      <c r="DS118" s="16">
        <v>8</v>
      </c>
      <c r="DT118" s="16"/>
      <c r="DU118" s="16"/>
      <c r="DV118" s="16"/>
      <c r="DW118" s="16"/>
      <c r="DX118" s="16"/>
      <c r="DY118" s="16"/>
      <c r="DZ118" s="16"/>
      <c r="EA118" s="16"/>
    </row>
    <row r="119" spans="1:131" ht="12.75" customHeight="1" x14ac:dyDescent="0.2">
      <c r="A119" s="24">
        <v>3</v>
      </c>
      <c r="B119" s="25" t="s">
        <v>84</v>
      </c>
      <c r="C119" s="12" t="s">
        <v>166</v>
      </c>
      <c r="D119" s="60">
        <v>46</v>
      </c>
      <c r="E119" s="60">
        <v>0.22</v>
      </c>
      <c r="F119" s="71">
        <f t="shared" si="2"/>
        <v>10</v>
      </c>
      <c r="G119" s="71">
        <f t="shared" si="3"/>
        <v>2</v>
      </c>
      <c r="H119" s="71">
        <v>1</v>
      </c>
      <c r="I119" s="69">
        <v>2</v>
      </c>
      <c r="J119" s="12">
        <v>112</v>
      </c>
      <c r="K119" s="76">
        <v>113</v>
      </c>
      <c r="L119" s="15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  <c r="CV119" s="16"/>
      <c r="CW119" s="16"/>
      <c r="CX119" s="16"/>
      <c r="CY119" s="16"/>
      <c r="CZ119" s="16"/>
      <c r="DA119" s="16"/>
      <c r="DB119" s="16"/>
      <c r="DC119" s="16"/>
      <c r="DD119" s="16"/>
      <c r="DE119" s="16"/>
      <c r="DF119" s="16"/>
      <c r="DG119" s="16"/>
      <c r="DH119" s="16"/>
      <c r="DI119" s="16"/>
      <c r="DJ119" s="16"/>
      <c r="DK119" s="16"/>
      <c r="DL119" s="16"/>
      <c r="DM119" s="16"/>
      <c r="DN119" s="16"/>
      <c r="DO119" s="16"/>
      <c r="DP119" s="16"/>
      <c r="DQ119" s="16"/>
      <c r="DR119" s="16"/>
      <c r="DS119" s="16">
        <v>8</v>
      </c>
      <c r="DT119" s="16">
        <v>2</v>
      </c>
      <c r="DU119" s="16"/>
      <c r="DV119" s="16"/>
      <c r="DW119" s="16"/>
      <c r="DX119" s="16"/>
      <c r="DY119" s="16"/>
      <c r="DZ119" s="16"/>
      <c r="EA119" s="16"/>
    </row>
    <row r="120" spans="1:131" ht="12.75" customHeight="1" x14ac:dyDescent="0.2">
      <c r="A120" s="24">
        <v>4</v>
      </c>
      <c r="B120" s="25" t="s">
        <v>85</v>
      </c>
      <c r="C120" s="12" t="s">
        <v>166</v>
      </c>
      <c r="D120" s="60">
        <v>1</v>
      </c>
      <c r="E120" s="60">
        <v>2</v>
      </c>
      <c r="F120" s="71">
        <f t="shared" si="2"/>
        <v>2</v>
      </c>
      <c r="G120" s="71">
        <f t="shared" si="3"/>
        <v>1</v>
      </c>
      <c r="H120" s="71">
        <v>1</v>
      </c>
      <c r="I120" s="69">
        <v>1</v>
      </c>
      <c r="J120" s="12">
        <v>112</v>
      </c>
      <c r="K120" s="76">
        <v>112</v>
      </c>
      <c r="L120" s="15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  <c r="CY120" s="16"/>
      <c r="CZ120" s="16"/>
      <c r="DA120" s="16"/>
      <c r="DB120" s="16"/>
      <c r="DC120" s="16"/>
      <c r="DD120" s="16"/>
      <c r="DE120" s="16"/>
      <c r="DF120" s="16"/>
      <c r="DG120" s="16"/>
      <c r="DH120" s="16"/>
      <c r="DI120" s="16"/>
      <c r="DJ120" s="16"/>
      <c r="DK120" s="16"/>
      <c r="DL120" s="16"/>
      <c r="DM120" s="16"/>
      <c r="DN120" s="16"/>
      <c r="DO120" s="16"/>
      <c r="DP120" s="16"/>
      <c r="DQ120" s="16"/>
      <c r="DR120" s="16"/>
      <c r="DS120" s="16">
        <v>2</v>
      </c>
      <c r="DT120" s="16"/>
      <c r="DU120" s="16"/>
      <c r="DV120" s="16"/>
      <c r="DW120" s="16"/>
      <c r="DX120" s="16"/>
      <c r="DY120" s="16"/>
      <c r="DZ120" s="16"/>
      <c r="EA120" s="16"/>
    </row>
    <row r="121" spans="1:131" ht="12.75" customHeight="1" x14ac:dyDescent="0.2">
      <c r="A121" s="24"/>
      <c r="B121" s="21" t="s">
        <v>86</v>
      </c>
      <c r="C121" s="21"/>
      <c r="D121" s="61"/>
      <c r="E121" s="61"/>
      <c r="F121" s="71"/>
      <c r="G121" s="71"/>
      <c r="H121" s="71"/>
      <c r="I121" s="73"/>
      <c r="J121" s="12"/>
      <c r="K121" s="76"/>
      <c r="L121" s="15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16"/>
      <c r="DB121" s="16"/>
      <c r="DC121" s="16"/>
      <c r="DD121" s="16"/>
      <c r="DE121" s="16"/>
      <c r="DF121" s="16"/>
      <c r="DG121" s="16"/>
      <c r="DH121" s="16"/>
      <c r="DI121" s="16"/>
      <c r="DJ121" s="16"/>
      <c r="DK121" s="16"/>
      <c r="DL121" s="16"/>
      <c r="DM121" s="16"/>
      <c r="DN121" s="16"/>
      <c r="DO121" s="16"/>
      <c r="DP121" s="16"/>
      <c r="DQ121" s="16"/>
      <c r="DR121" s="16"/>
      <c r="DS121" s="16"/>
      <c r="DT121" s="16"/>
      <c r="DU121" s="16"/>
      <c r="DV121" s="16"/>
      <c r="DW121" s="16"/>
      <c r="DX121" s="16"/>
      <c r="DY121" s="16"/>
      <c r="DZ121" s="16"/>
      <c r="EA121" s="16"/>
    </row>
    <row r="122" spans="1:131" ht="12.75" customHeight="1" x14ac:dyDescent="0.2">
      <c r="A122" s="24">
        <v>5</v>
      </c>
      <c r="B122" s="25" t="s">
        <v>87</v>
      </c>
      <c r="C122" s="12" t="s">
        <v>0</v>
      </c>
      <c r="D122" s="60">
        <v>13</v>
      </c>
      <c r="E122" s="60">
        <v>0.15</v>
      </c>
      <c r="F122" s="71">
        <f t="shared" si="2"/>
        <v>2</v>
      </c>
      <c r="G122" s="71">
        <f t="shared" si="3"/>
        <v>1</v>
      </c>
      <c r="H122" s="71">
        <v>1</v>
      </c>
      <c r="I122" s="69">
        <v>1</v>
      </c>
      <c r="J122" s="12">
        <v>1</v>
      </c>
      <c r="K122" s="76">
        <v>1</v>
      </c>
      <c r="L122" s="16">
        <v>2</v>
      </c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16"/>
      <c r="DJ122" s="16"/>
      <c r="DK122" s="16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6"/>
      <c r="DW122" s="16"/>
      <c r="DX122" s="16"/>
      <c r="DY122" s="16"/>
      <c r="DZ122" s="16"/>
      <c r="EA122" s="16"/>
    </row>
    <row r="123" spans="1:131" ht="12.75" customHeight="1" x14ac:dyDescent="0.2">
      <c r="A123" s="24">
        <v>6</v>
      </c>
      <c r="B123" s="25" t="s">
        <v>88</v>
      </c>
      <c r="C123" s="12" t="s">
        <v>0</v>
      </c>
      <c r="D123" s="60">
        <v>12</v>
      </c>
      <c r="E123" s="60">
        <v>0.17</v>
      </c>
      <c r="F123" s="71">
        <f t="shared" si="2"/>
        <v>2</v>
      </c>
      <c r="G123" s="71">
        <f t="shared" si="3"/>
        <v>1</v>
      </c>
      <c r="H123" s="71">
        <v>1</v>
      </c>
      <c r="I123" s="69">
        <v>1</v>
      </c>
      <c r="J123" s="12">
        <v>1</v>
      </c>
      <c r="K123" s="76">
        <v>1</v>
      </c>
      <c r="L123" s="16">
        <v>2</v>
      </c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16"/>
      <c r="DB123" s="16"/>
      <c r="DC123" s="16"/>
      <c r="DD123" s="16"/>
      <c r="DE123" s="16"/>
      <c r="DF123" s="16"/>
      <c r="DG123" s="16"/>
      <c r="DH123" s="16"/>
      <c r="DI123" s="16"/>
      <c r="DJ123" s="16"/>
      <c r="DK123" s="16"/>
      <c r="DL123" s="16"/>
      <c r="DM123" s="16"/>
      <c r="DN123" s="16"/>
      <c r="DO123" s="16"/>
      <c r="DP123" s="16"/>
      <c r="DQ123" s="16"/>
      <c r="DR123" s="16"/>
      <c r="DS123" s="16"/>
      <c r="DT123" s="16"/>
      <c r="DU123" s="16"/>
      <c r="DV123" s="16"/>
      <c r="DW123" s="16"/>
      <c r="DX123" s="16"/>
      <c r="DY123" s="16"/>
      <c r="DZ123" s="16"/>
      <c r="EA123" s="16"/>
    </row>
    <row r="124" spans="1:131" ht="12.75" customHeight="1" x14ac:dyDescent="0.2">
      <c r="A124" s="24">
        <v>7</v>
      </c>
      <c r="B124" s="25" t="s">
        <v>89</v>
      </c>
      <c r="C124" s="12" t="s">
        <v>0</v>
      </c>
      <c r="D124" s="60">
        <v>12</v>
      </c>
      <c r="E124" s="60">
        <v>0.17</v>
      </c>
      <c r="F124" s="71">
        <f t="shared" si="2"/>
        <v>2</v>
      </c>
      <c r="G124" s="71">
        <f t="shared" si="3"/>
        <v>1</v>
      </c>
      <c r="H124" s="71">
        <v>1</v>
      </c>
      <c r="I124" s="69">
        <v>1</v>
      </c>
      <c r="J124" s="12">
        <v>1</v>
      </c>
      <c r="K124" s="76">
        <v>1</v>
      </c>
      <c r="L124" s="16">
        <v>2</v>
      </c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6"/>
      <c r="CZ124" s="16"/>
      <c r="DA124" s="16"/>
      <c r="DB124" s="16"/>
      <c r="DC124" s="16"/>
      <c r="DD124" s="16"/>
      <c r="DE124" s="16"/>
      <c r="DF124" s="16"/>
      <c r="DG124" s="16"/>
      <c r="DH124" s="16"/>
      <c r="DI124" s="16"/>
      <c r="DJ124" s="16"/>
      <c r="DK124" s="16"/>
      <c r="DL124" s="16"/>
      <c r="DM124" s="16"/>
      <c r="DN124" s="16"/>
      <c r="DO124" s="16"/>
      <c r="DP124" s="16"/>
      <c r="DQ124" s="16"/>
      <c r="DR124" s="16"/>
      <c r="DS124" s="16"/>
      <c r="DT124" s="16"/>
      <c r="DU124" s="16"/>
      <c r="DV124" s="16"/>
      <c r="DW124" s="16"/>
      <c r="DX124" s="16"/>
      <c r="DY124" s="16"/>
      <c r="DZ124" s="16"/>
      <c r="EA124" s="16"/>
    </row>
    <row r="125" spans="1:131" ht="12.75" customHeight="1" x14ac:dyDescent="0.2">
      <c r="A125" s="20" t="s">
        <v>29</v>
      </c>
      <c r="B125" s="23" t="s">
        <v>30</v>
      </c>
      <c r="C125" s="20"/>
      <c r="D125" s="62"/>
      <c r="E125" s="62"/>
      <c r="F125" s="71"/>
      <c r="G125" s="71"/>
      <c r="H125" s="71"/>
      <c r="I125" s="74"/>
      <c r="J125" s="12"/>
      <c r="K125" s="76"/>
      <c r="L125" s="15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  <c r="DD125" s="16"/>
      <c r="DE125" s="16"/>
      <c r="DF125" s="16"/>
      <c r="DG125" s="16"/>
      <c r="DH125" s="16"/>
      <c r="DI125" s="16"/>
      <c r="DJ125" s="16"/>
      <c r="DK125" s="16"/>
      <c r="DL125" s="16"/>
      <c r="DM125" s="16"/>
      <c r="DN125" s="16"/>
      <c r="DO125" s="16"/>
      <c r="DP125" s="16"/>
      <c r="DQ125" s="16"/>
      <c r="DR125" s="16"/>
      <c r="DS125" s="16"/>
      <c r="DT125" s="16"/>
      <c r="DU125" s="16"/>
      <c r="DV125" s="16"/>
      <c r="DW125" s="16"/>
      <c r="DX125" s="16"/>
      <c r="DY125" s="16"/>
      <c r="DZ125" s="16"/>
      <c r="EA125" s="16"/>
    </row>
    <row r="126" spans="1:131" ht="12.75" customHeight="1" x14ac:dyDescent="0.2">
      <c r="A126" s="22" t="s">
        <v>16</v>
      </c>
      <c r="B126" s="21" t="s">
        <v>31</v>
      </c>
      <c r="C126" s="21"/>
      <c r="D126" s="61"/>
      <c r="E126" s="61"/>
      <c r="F126" s="71"/>
      <c r="G126" s="71"/>
      <c r="H126" s="71"/>
      <c r="I126" s="73"/>
      <c r="J126" s="12"/>
      <c r="K126" s="76"/>
      <c r="L126" s="15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  <c r="CV126" s="16"/>
      <c r="CW126" s="16"/>
      <c r="CX126" s="16"/>
      <c r="CY126" s="16"/>
      <c r="CZ126" s="16"/>
      <c r="DA126" s="16"/>
      <c r="DB126" s="16"/>
      <c r="DC126" s="16"/>
      <c r="DD126" s="16"/>
      <c r="DE126" s="16"/>
      <c r="DF126" s="16"/>
      <c r="DG126" s="16"/>
      <c r="DH126" s="16"/>
      <c r="DI126" s="16"/>
      <c r="DJ126" s="16"/>
      <c r="DK126" s="16"/>
      <c r="DL126" s="16"/>
      <c r="DM126" s="16"/>
      <c r="DN126" s="16"/>
      <c r="DO126" s="16"/>
      <c r="DP126" s="16"/>
      <c r="DQ126" s="16"/>
      <c r="DR126" s="16"/>
      <c r="DS126" s="16"/>
      <c r="DT126" s="16"/>
      <c r="DU126" s="16"/>
      <c r="DV126" s="16"/>
      <c r="DW126" s="16"/>
      <c r="DX126" s="16"/>
      <c r="DY126" s="16"/>
      <c r="DZ126" s="16"/>
      <c r="EA126" s="16"/>
    </row>
    <row r="127" spans="1:131" ht="15.75" customHeight="1" x14ac:dyDescent="0.2">
      <c r="A127" s="24">
        <v>1</v>
      </c>
      <c r="B127" s="25" t="s">
        <v>90</v>
      </c>
      <c r="C127" s="12" t="s">
        <v>74</v>
      </c>
      <c r="D127" s="60">
        <v>4</v>
      </c>
      <c r="E127" s="60">
        <v>1.5</v>
      </c>
      <c r="F127" s="71">
        <f t="shared" si="2"/>
        <v>6</v>
      </c>
      <c r="G127" s="71">
        <f t="shared" si="3"/>
        <v>1</v>
      </c>
      <c r="H127" s="71">
        <v>1</v>
      </c>
      <c r="I127" s="69">
        <v>1</v>
      </c>
      <c r="J127" s="12">
        <v>9</v>
      </c>
      <c r="K127" s="76">
        <v>20</v>
      </c>
      <c r="L127" s="15"/>
      <c r="M127" s="16"/>
      <c r="N127" s="16"/>
      <c r="O127" s="16"/>
      <c r="P127" s="16"/>
      <c r="Q127" s="16"/>
      <c r="R127" s="16"/>
      <c r="S127" s="16"/>
      <c r="T127" s="16">
        <v>2</v>
      </c>
      <c r="U127" s="16"/>
      <c r="V127" s="16"/>
      <c r="W127" s="16"/>
      <c r="X127" s="16"/>
      <c r="Y127" s="16"/>
      <c r="Z127" s="16"/>
      <c r="AA127" s="16">
        <v>2</v>
      </c>
      <c r="AB127" s="16"/>
      <c r="AC127" s="16"/>
      <c r="AD127" s="16"/>
      <c r="AE127" s="16">
        <v>2</v>
      </c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  <c r="CF127" s="16"/>
      <c r="CG127" s="16"/>
      <c r="CH127" s="16"/>
      <c r="CI127" s="16"/>
      <c r="CJ127" s="16"/>
      <c r="CK127" s="16"/>
      <c r="CL127" s="16"/>
      <c r="CM127" s="16"/>
      <c r="CN127" s="16"/>
      <c r="CO127" s="16"/>
      <c r="CP127" s="16"/>
      <c r="CQ127" s="16"/>
      <c r="CR127" s="16"/>
      <c r="CS127" s="16"/>
      <c r="CT127" s="16"/>
      <c r="CU127" s="16"/>
      <c r="CV127" s="16"/>
      <c r="CW127" s="16"/>
      <c r="CX127" s="16"/>
      <c r="CY127" s="16"/>
      <c r="CZ127" s="16"/>
      <c r="DA127" s="16"/>
      <c r="DB127" s="16"/>
      <c r="DC127" s="16"/>
      <c r="DD127" s="16"/>
      <c r="DE127" s="16"/>
      <c r="DF127" s="16"/>
      <c r="DG127" s="16"/>
      <c r="DH127" s="16"/>
      <c r="DI127" s="16"/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/>
      <c r="DY127" s="16"/>
      <c r="DZ127" s="16"/>
      <c r="EA127" s="16"/>
    </row>
    <row r="128" spans="1:131" ht="15.75" customHeight="1" x14ac:dyDescent="0.2">
      <c r="A128" s="24">
        <v>2</v>
      </c>
      <c r="B128" s="25" t="s">
        <v>91</v>
      </c>
      <c r="C128" s="12" t="s">
        <v>74</v>
      </c>
      <c r="D128" s="60">
        <v>3</v>
      </c>
      <c r="E128" s="60">
        <v>0.33</v>
      </c>
      <c r="F128" s="71">
        <f t="shared" si="2"/>
        <v>1</v>
      </c>
      <c r="G128" s="71">
        <f t="shared" si="3"/>
        <v>1</v>
      </c>
      <c r="H128" s="71">
        <v>1</v>
      </c>
      <c r="I128" s="69">
        <v>1</v>
      </c>
      <c r="J128" s="12">
        <v>21</v>
      </c>
      <c r="K128" s="76">
        <v>21</v>
      </c>
      <c r="L128" s="15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>
        <v>1</v>
      </c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  <c r="CY128" s="16"/>
      <c r="CZ128" s="16"/>
      <c r="DA128" s="16"/>
      <c r="DB128" s="16"/>
      <c r="DC128" s="16"/>
      <c r="DD128" s="16"/>
      <c r="DE128" s="16"/>
      <c r="DF128" s="16"/>
      <c r="DG128" s="16"/>
      <c r="DH128" s="16"/>
      <c r="DI128" s="16"/>
      <c r="DJ128" s="16"/>
      <c r="DK128" s="16"/>
      <c r="DL128" s="16"/>
      <c r="DM128" s="16"/>
      <c r="DN128" s="16"/>
      <c r="DO128" s="16"/>
      <c r="DP128" s="16"/>
      <c r="DQ128" s="16"/>
      <c r="DR128" s="16"/>
      <c r="DS128" s="16"/>
      <c r="DT128" s="16"/>
      <c r="DU128" s="16"/>
      <c r="DV128" s="16"/>
      <c r="DW128" s="16"/>
      <c r="DX128" s="16"/>
      <c r="DY128" s="16"/>
      <c r="DZ128" s="16"/>
      <c r="EA128" s="16"/>
    </row>
    <row r="129" spans="1:131" ht="15.75" customHeight="1" x14ac:dyDescent="0.2">
      <c r="A129" s="24">
        <v>3</v>
      </c>
      <c r="B129" s="25" t="s">
        <v>92</v>
      </c>
      <c r="C129" s="12" t="s">
        <v>74</v>
      </c>
      <c r="D129" s="60">
        <v>4</v>
      </c>
      <c r="E129" s="60">
        <v>0.75</v>
      </c>
      <c r="F129" s="71">
        <f t="shared" si="2"/>
        <v>3</v>
      </c>
      <c r="G129" s="71">
        <f t="shared" si="3"/>
        <v>1</v>
      </c>
      <c r="H129" s="71">
        <v>1</v>
      </c>
      <c r="I129" s="69">
        <v>1</v>
      </c>
      <c r="J129" s="12">
        <v>21</v>
      </c>
      <c r="K129" s="76">
        <v>21</v>
      </c>
      <c r="L129" s="15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>
        <v>3</v>
      </c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  <c r="CA129" s="16"/>
      <c r="CB129" s="16"/>
      <c r="CC129" s="16"/>
      <c r="CD129" s="16"/>
      <c r="CE129" s="16"/>
      <c r="CF129" s="16"/>
      <c r="CG129" s="16"/>
      <c r="CH129" s="16"/>
      <c r="CI129" s="16"/>
      <c r="CJ129" s="16"/>
      <c r="CK129" s="16"/>
      <c r="CL129" s="16"/>
      <c r="CM129" s="16"/>
      <c r="CN129" s="16"/>
      <c r="CO129" s="16"/>
      <c r="CP129" s="16"/>
      <c r="CQ129" s="16"/>
      <c r="CR129" s="16"/>
      <c r="CS129" s="16"/>
      <c r="CT129" s="16"/>
      <c r="CU129" s="16"/>
      <c r="CV129" s="16"/>
      <c r="CW129" s="16"/>
      <c r="CX129" s="16"/>
      <c r="CY129" s="16"/>
      <c r="CZ129" s="16"/>
      <c r="DA129" s="16"/>
      <c r="DB129" s="16"/>
      <c r="DC129" s="16"/>
      <c r="DD129" s="16"/>
      <c r="DE129" s="16"/>
      <c r="DF129" s="16"/>
      <c r="DG129" s="16"/>
      <c r="DH129" s="16"/>
      <c r="DI129" s="16"/>
      <c r="DJ129" s="16"/>
      <c r="DK129" s="16"/>
      <c r="DL129" s="16"/>
      <c r="DM129" s="16"/>
      <c r="DN129" s="16"/>
      <c r="DO129" s="16"/>
      <c r="DP129" s="16"/>
      <c r="DQ129" s="16"/>
      <c r="DR129" s="16"/>
      <c r="DS129" s="16"/>
      <c r="DT129" s="16"/>
      <c r="DU129" s="16"/>
      <c r="DV129" s="16"/>
      <c r="DW129" s="16"/>
      <c r="DX129" s="16"/>
      <c r="DY129" s="16"/>
      <c r="DZ129" s="16"/>
      <c r="EA129" s="16"/>
    </row>
    <row r="130" spans="1:131" ht="15.75" customHeight="1" x14ac:dyDescent="0.2">
      <c r="A130" s="24">
        <v>4</v>
      </c>
      <c r="B130" s="25" t="s">
        <v>93</v>
      </c>
      <c r="C130" s="12" t="s">
        <v>74</v>
      </c>
      <c r="D130" s="60">
        <v>4</v>
      </c>
      <c r="E130" s="60">
        <v>1</v>
      </c>
      <c r="F130" s="71">
        <f t="shared" si="2"/>
        <v>4</v>
      </c>
      <c r="G130" s="71">
        <f t="shared" si="3"/>
        <v>1</v>
      </c>
      <c r="H130" s="71">
        <v>1</v>
      </c>
      <c r="I130" s="69">
        <v>1</v>
      </c>
      <c r="J130" s="12">
        <v>21</v>
      </c>
      <c r="K130" s="76">
        <v>21</v>
      </c>
      <c r="L130" s="15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>
        <v>4</v>
      </c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6"/>
      <c r="CZ130" s="16"/>
      <c r="DA130" s="16"/>
      <c r="DB130" s="16"/>
      <c r="DC130" s="16"/>
      <c r="DD130" s="16"/>
      <c r="DE130" s="16"/>
      <c r="DF130" s="16"/>
      <c r="DG130" s="16"/>
      <c r="DH130" s="16"/>
      <c r="DI130" s="16"/>
      <c r="DJ130" s="16"/>
      <c r="DK130" s="16"/>
      <c r="DL130" s="16"/>
      <c r="DM130" s="16"/>
      <c r="DN130" s="16"/>
      <c r="DO130" s="16"/>
      <c r="DP130" s="16"/>
      <c r="DQ130" s="16"/>
      <c r="DR130" s="16"/>
      <c r="DS130" s="16"/>
      <c r="DT130" s="16"/>
      <c r="DU130" s="16"/>
      <c r="DV130" s="16"/>
      <c r="DW130" s="16"/>
      <c r="DX130" s="16"/>
      <c r="DY130" s="16"/>
      <c r="DZ130" s="16"/>
      <c r="EA130" s="16"/>
    </row>
    <row r="131" spans="1:131" ht="12.75" customHeight="1" x14ac:dyDescent="0.2">
      <c r="A131" s="22" t="s">
        <v>18</v>
      </c>
      <c r="B131" s="21" t="s">
        <v>32</v>
      </c>
      <c r="C131" s="21"/>
      <c r="D131" s="61"/>
      <c r="E131" s="61"/>
      <c r="F131" s="71"/>
      <c r="G131" s="71"/>
      <c r="H131" s="71"/>
      <c r="I131" s="73"/>
      <c r="J131" s="12"/>
      <c r="K131" s="76"/>
      <c r="L131" s="15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  <c r="CY131" s="16"/>
      <c r="CZ131" s="16"/>
      <c r="DA131" s="16"/>
      <c r="DB131" s="16"/>
      <c r="DC131" s="16"/>
      <c r="DD131" s="16"/>
      <c r="DE131" s="16"/>
      <c r="DF131" s="16"/>
      <c r="DG131" s="16"/>
      <c r="DH131" s="16"/>
      <c r="DI131" s="16"/>
      <c r="DJ131" s="16"/>
      <c r="DK131" s="16"/>
      <c r="DL131" s="16"/>
      <c r="DM131" s="16"/>
      <c r="DN131" s="16"/>
      <c r="DO131" s="16"/>
      <c r="DP131" s="16"/>
      <c r="DQ131" s="16"/>
      <c r="DR131" s="16"/>
      <c r="DS131" s="16"/>
      <c r="DT131" s="16"/>
      <c r="DU131" s="16"/>
      <c r="DV131" s="16"/>
      <c r="DW131" s="16"/>
      <c r="DX131" s="16"/>
      <c r="DY131" s="16"/>
      <c r="DZ131" s="16"/>
      <c r="EA131" s="16"/>
    </row>
    <row r="132" spans="1:131" ht="16.5" x14ac:dyDescent="0.25">
      <c r="A132" s="24">
        <v>1</v>
      </c>
      <c r="B132" s="25" t="s">
        <v>94</v>
      </c>
      <c r="C132" s="12" t="s">
        <v>169</v>
      </c>
      <c r="D132" s="60">
        <v>1.5</v>
      </c>
      <c r="E132" s="60">
        <v>1.33</v>
      </c>
      <c r="F132" s="71">
        <f t="shared" si="2"/>
        <v>2</v>
      </c>
      <c r="G132" s="71">
        <f t="shared" si="3"/>
        <v>1</v>
      </c>
      <c r="H132" s="71">
        <v>1</v>
      </c>
      <c r="I132" s="69">
        <v>1</v>
      </c>
      <c r="J132" s="12">
        <v>21</v>
      </c>
      <c r="K132" s="76">
        <v>21</v>
      </c>
      <c r="L132" s="15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>
        <v>2</v>
      </c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  <c r="CA132" s="16"/>
      <c r="CB132" s="16"/>
      <c r="CC132" s="16"/>
      <c r="CD132" s="16"/>
      <c r="CE132" s="16"/>
      <c r="CF132" s="16"/>
      <c r="CG132" s="16"/>
      <c r="CH132" s="16"/>
      <c r="CI132" s="16"/>
      <c r="CJ132" s="16"/>
      <c r="CK132" s="16"/>
      <c r="CL132" s="16"/>
      <c r="CM132" s="16"/>
      <c r="CN132" s="16"/>
      <c r="CO132" s="16"/>
      <c r="CP132" s="16"/>
      <c r="CQ132" s="16"/>
      <c r="CR132" s="16"/>
      <c r="CS132" s="16"/>
      <c r="CT132" s="16"/>
      <c r="CU132" s="16"/>
      <c r="CV132" s="16"/>
      <c r="CW132" s="16"/>
      <c r="CX132" s="16"/>
      <c r="CY132" s="16"/>
      <c r="CZ132" s="16"/>
      <c r="DA132" s="16"/>
      <c r="DB132" s="16"/>
      <c r="DC132" s="16"/>
      <c r="DD132" s="16"/>
      <c r="DE132" s="16"/>
      <c r="DF132" s="16"/>
      <c r="DG132" s="16"/>
      <c r="DH132" s="16"/>
      <c r="DI132" s="16"/>
      <c r="DJ132" s="16"/>
      <c r="DK132" s="16"/>
      <c r="DL132" s="16"/>
      <c r="DM132" s="16"/>
      <c r="DN132" s="16"/>
      <c r="DO132" s="16"/>
      <c r="DP132" s="16"/>
      <c r="DQ132" s="16"/>
      <c r="DR132" s="16"/>
      <c r="DS132" s="16"/>
      <c r="DT132" s="16"/>
      <c r="DU132" s="16"/>
      <c r="DV132" s="16"/>
      <c r="DW132" s="16"/>
      <c r="DX132" s="16"/>
      <c r="DY132" s="16"/>
      <c r="DZ132" s="16"/>
      <c r="EA132" s="16"/>
    </row>
    <row r="133" spans="1:131" ht="12.75" customHeight="1" x14ac:dyDescent="0.2">
      <c r="A133" s="22" t="s">
        <v>20</v>
      </c>
      <c r="B133" s="21" t="s">
        <v>33</v>
      </c>
      <c r="C133" s="21"/>
      <c r="D133" s="61"/>
      <c r="E133" s="61"/>
      <c r="F133" s="71"/>
      <c r="G133" s="71"/>
      <c r="H133" s="71"/>
      <c r="I133" s="73"/>
      <c r="J133" s="12"/>
      <c r="K133" s="76"/>
      <c r="L133" s="15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  <c r="BY133" s="16"/>
      <c r="BZ133" s="16"/>
      <c r="CA133" s="16"/>
      <c r="CB133" s="16"/>
      <c r="CC133" s="16"/>
      <c r="CD133" s="16"/>
      <c r="CE133" s="16"/>
      <c r="CF133" s="16"/>
      <c r="CG133" s="16"/>
      <c r="CH133" s="16"/>
      <c r="CI133" s="16"/>
      <c r="CJ133" s="16"/>
      <c r="CK133" s="16"/>
      <c r="CL133" s="16"/>
      <c r="CM133" s="16"/>
      <c r="CN133" s="16"/>
      <c r="CO133" s="16"/>
      <c r="CP133" s="16"/>
      <c r="CQ133" s="16"/>
      <c r="CR133" s="16"/>
      <c r="CS133" s="16"/>
      <c r="CT133" s="16"/>
      <c r="CU133" s="16"/>
      <c r="CV133" s="16"/>
      <c r="CW133" s="16"/>
      <c r="CX133" s="16"/>
      <c r="CY133" s="16"/>
      <c r="CZ133" s="16"/>
      <c r="DA133" s="16"/>
      <c r="DB133" s="16"/>
      <c r="DC133" s="16"/>
      <c r="DD133" s="16"/>
      <c r="DE133" s="16"/>
      <c r="DF133" s="16"/>
      <c r="DG133" s="16"/>
      <c r="DH133" s="16"/>
      <c r="DI133" s="16"/>
      <c r="DJ133" s="16"/>
      <c r="DK133" s="16"/>
      <c r="DL133" s="16"/>
      <c r="DM133" s="16"/>
      <c r="DN133" s="16"/>
      <c r="DO133" s="16"/>
      <c r="DP133" s="16"/>
      <c r="DQ133" s="16"/>
      <c r="DR133" s="16"/>
      <c r="DS133" s="16"/>
      <c r="DT133" s="16"/>
      <c r="DU133" s="16"/>
      <c r="DV133" s="16"/>
      <c r="DW133" s="16"/>
      <c r="DX133" s="16"/>
      <c r="DY133" s="16"/>
      <c r="DZ133" s="16"/>
      <c r="EA133" s="16"/>
    </row>
    <row r="134" spans="1:131" ht="16.5" x14ac:dyDescent="0.25">
      <c r="A134" s="51">
        <v>1</v>
      </c>
      <c r="B134" s="25" t="s">
        <v>259</v>
      </c>
      <c r="C134" s="12" t="s">
        <v>75</v>
      </c>
      <c r="D134" s="60">
        <v>5</v>
      </c>
      <c r="E134" s="60">
        <v>0.4</v>
      </c>
      <c r="F134" s="71">
        <f t="shared" si="2"/>
        <v>2</v>
      </c>
      <c r="G134" s="71">
        <f t="shared" si="3"/>
        <v>1</v>
      </c>
      <c r="H134" s="71">
        <v>1</v>
      </c>
      <c r="I134" s="69">
        <v>1</v>
      </c>
      <c r="J134" s="12">
        <v>22</v>
      </c>
      <c r="K134" s="76">
        <v>22</v>
      </c>
      <c r="L134" s="15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>
        <v>2</v>
      </c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  <c r="CA134" s="16"/>
      <c r="CB134" s="16"/>
      <c r="CC134" s="16"/>
      <c r="CD134" s="16"/>
      <c r="CE134" s="16"/>
      <c r="CF134" s="16"/>
      <c r="CG134" s="16"/>
      <c r="CH134" s="16"/>
      <c r="CI134" s="16"/>
      <c r="CJ134" s="16"/>
      <c r="CK134" s="16"/>
      <c r="CL134" s="16"/>
      <c r="CM134" s="16"/>
      <c r="CN134" s="16"/>
      <c r="CO134" s="16"/>
      <c r="CP134" s="16"/>
      <c r="CQ134" s="16"/>
      <c r="CR134" s="16"/>
      <c r="CS134" s="16"/>
      <c r="CT134" s="16"/>
      <c r="CU134" s="16"/>
      <c r="CV134" s="16"/>
      <c r="CW134" s="16"/>
      <c r="CX134" s="16"/>
      <c r="CY134" s="16"/>
      <c r="CZ134" s="16"/>
      <c r="DA134" s="16"/>
      <c r="DB134" s="16"/>
      <c r="DC134" s="16"/>
      <c r="DD134" s="16"/>
      <c r="DE134" s="16"/>
      <c r="DF134" s="16"/>
      <c r="DG134" s="16"/>
      <c r="DH134" s="16"/>
      <c r="DI134" s="16"/>
      <c r="DJ134" s="16"/>
      <c r="DK134" s="16"/>
      <c r="DL134" s="16"/>
      <c r="DM134" s="16"/>
      <c r="DN134" s="16"/>
      <c r="DO134" s="16"/>
      <c r="DP134" s="16"/>
      <c r="DQ134" s="16"/>
      <c r="DR134" s="16"/>
      <c r="DS134" s="16"/>
      <c r="DT134" s="16"/>
      <c r="DU134" s="16"/>
      <c r="DV134" s="16"/>
      <c r="DW134" s="16"/>
      <c r="DX134" s="16"/>
      <c r="DY134" s="16"/>
      <c r="DZ134" s="16"/>
      <c r="EA134" s="16"/>
    </row>
    <row r="135" spans="1:131" ht="16.5" x14ac:dyDescent="0.25">
      <c r="A135" s="51">
        <v>2</v>
      </c>
      <c r="B135" s="25" t="s">
        <v>260</v>
      </c>
      <c r="C135" s="12" t="s">
        <v>75</v>
      </c>
      <c r="D135" s="60">
        <v>17</v>
      </c>
      <c r="E135" s="60">
        <v>0.35</v>
      </c>
      <c r="F135" s="71">
        <f t="shared" si="2"/>
        <v>6</v>
      </c>
      <c r="G135" s="71">
        <f t="shared" si="3"/>
        <v>1</v>
      </c>
      <c r="H135" s="71">
        <v>1</v>
      </c>
      <c r="I135" s="69">
        <v>1</v>
      </c>
      <c r="J135" s="12">
        <v>23</v>
      </c>
      <c r="K135" s="76">
        <v>23</v>
      </c>
      <c r="L135" s="15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>
        <v>6</v>
      </c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  <c r="CA135" s="16"/>
      <c r="CB135" s="16"/>
      <c r="CC135" s="16"/>
      <c r="CD135" s="16"/>
      <c r="CE135" s="16"/>
      <c r="CF135" s="16"/>
      <c r="CG135" s="16"/>
      <c r="CH135" s="16"/>
      <c r="CI135" s="16"/>
      <c r="CJ135" s="16"/>
      <c r="CK135" s="16"/>
      <c r="CL135" s="16"/>
      <c r="CM135" s="16"/>
      <c r="CN135" s="16"/>
      <c r="CO135" s="16"/>
      <c r="CP135" s="16"/>
      <c r="CQ135" s="16"/>
      <c r="CR135" s="16"/>
      <c r="CS135" s="16"/>
      <c r="CT135" s="16"/>
      <c r="CU135" s="16"/>
      <c r="CV135" s="16"/>
      <c r="CW135" s="16"/>
      <c r="CX135" s="16"/>
      <c r="CY135" s="16"/>
      <c r="CZ135" s="16"/>
      <c r="DA135" s="16"/>
      <c r="DB135" s="16"/>
      <c r="DC135" s="16"/>
      <c r="DD135" s="16"/>
      <c r="DE135" s="16"/>
      <c r="DF135" s="16"/>
      <c r="DG135" s="16"/>
      <c r="DH135" s="16"/>
      <c r="DI135" s="16"/>
      <c r="DJ135" s="16"/>
      <c r="DK135" s="16"/>
      <c r="DL135" s="16"/>
      <c r="DM135" s="16"/>
      <c r="DN135" s="16"/>
      <c r="DO135" s="16"/>
      <c r="DP135" s="16"/>
      <c r="DQ135" s="16"/>
      <c r="DR135" s="16"/>
      <c r="DS135" s="16"/>
      <c r="DT135" s="16"/>
      <c r="DU135" s="16"/>
      <c r="DV135" s="16"/>
      <c r="DW135" s="16"/>
      <c r="DX135" s="16"/>
      <c r="DY135" s="16"/>
      <c r="DZ135" s="16"/>
      <c r="EA135" s="16"/>
    </row>
    <row r="136" spans="1:131" ht="16.5" x14ac:dyDescent="0.25">
      <c r="A136" s="51">
        <v>3</v>
      </c>
      <c r="B136" s="25" t="s">
        <v>261</v>
      </c>
      <c r="C136" s="12" t="s">
        <v>75</v>
      </c>
      <c r="D136" s="60">
        <v>6</v>
      </c>
      <c r="E136" s="60">
        <v>0.33</v>
      </c>
      <c r="F136" s="71">
        <f t="shared" si="2"/>
        <v>2</v>
      </c>
      <c r="G136" s="71">
        <f t="shared" si="3"/>
        <v>1</v>
      </c>
      <c r="H136" s="71">
        <v>1</v>
      </c>
      <c r="I136" s="69">
        <v>1</v>
      </c>
      <c r="J136" s="12">
        <v>24</v>
      </c>
      <c r="K136" s="76">
        <v>24</v>
      </c>
      <c r="L136" s="15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>
        <v>2</v>
      </c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  <c r="CC136" s="16"/>
      <c r="CD136" s="16"/>
      <c r="CE136" s="16"/>
      <c r="CF136" s="16"/>
      <c r="CG136" s="16"/>
      <c r="CH136" s="16"/>
      <c r="CI136" s="16"/>
      <c r="CJ136" s="16"/>
      <c r="CK136" s="16"/>
      <c r="CL136" s="16"/>
      <c r="CM136" s="16"/>
      <c r="CN136" s="16"/>
      <c r="CO136" s="16"/>
      <c r="CP136" s="16"/>
      <c r="CQ136" s="16"/>
      <c r="CR136" s="16"/>
      <c r="CS136" s="16"/>
      <c r="CT136" s="16"/>
      <c r="CU136" s="16"/>
      <c r="CV136" s="16"/>
      <c r="CW136" s="16"/>
      <c r="CX136" s="16"/>
      <c r="CY136" s="16"/>
      <c r="CZ136" s="16"/>
      <c r="DA136" s="16"/>
      <c r="DB136" s="16"/>
      <c r="DC136" s="16"/>
      <c r="DD136" s="16"/>
      <c r="DE136" s="16"/>
      <c r="DF136" s="16"/>
      <c r="DG136" s="16"/>
      <c r="DH136" s="16"/>
      <c r="DI136" s="16"/>
      <c r="DJ136" s="16"/>
      <c r="DK136" s="16"/>
      <c r="DL136" s="16"/>
      <c r="DM136" s="16"/>
      <c r="DN136" s="16"/>
      <c r="DO136" s="16"/>
      <c r="DP136" s="16"/>
      <c r="DQ136" s="16"/>
      <c r="DR136" s="16"/>
      <c r="DS136" s="16"/>
      <c r="DT136" s="16"/>
      <c r="DU136" s="16"/>
      <c r="DV136" s="16"/>
      <c r="DW136" s="16"/>
      <c r="DX136" s="16"/>
      <c r="DY136" s="16"/>
      <c r="DZ136" s="16"/>
      <c r="EA136" s="16"/>
    </row>
    <row r="137" spans="1:131" ht="16.5" x14ac:dyDescent="0.25">
      <c r="A137" s="51">
        <v>4</v>
      </c>
      <c r="B137" s="25" t="s">
        <v>262</v>
      </c>
      <c r="C137" s="12" t="s">
        <v>75</v>
      </c>
      <c r="D137" s="60">
        <v>11</v>
      </c>
      <c r="E137" s="60">
        <v>0.36</v>
      </c>
      <c r="F137" s="71">
        <f t="shared" si="2"/>
        <v>4</v>
      </c>
      <c r="G137" s="71">
        <f t="shared" si="3"/>
        <v>1</v>
      </c>
      <c r="H137" s="71">
        <v>1</v>
      </c>
      <c r="I137" s="69">
        <v>1</v>
      </c>
      <c r="J137" s="12">
        <v>24</v>
      </c>
      <c r="K137" s="76">
        <v>24</v>
      </c>
      <c r="L137" s="15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>
        <v>4</v>
      </c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  <c r="CY137" s="16"/>
      <c r="CZ137" s="16"/>
      <c r="DA137" s="16"/>
      <c r="DB137" s="16"/>
      <c r="DC137" s="16"/>
      <c r="DD137" s="16"/>
      <c r="DE137" s="16"/>
      <c r="DF137" s="16"/>
      <c r="DG137" s="16"/>
      <c r="DH137" s="16"/>
      <c r="DI137" s="16"/>
      <c r="DJ137" s="16"/>
      <c r="DK137" s="16"/>
      <c r="DL137" s="16"/>
      <c r="DM137" s="16"/>
      <c r="DN137" s="16"/>
      <c r="DO137" s="16"/>
      <c r="DP137" s="16"/>
      <c r="DQ137" s="16"/>
      <c r="DR137" s="16"/>
      <c r="DS137" s="16"/>
      <c r="DT137" s="16"/>
      <c r="DU137" s="16"/>
      <c r="DV137" s="16"/>
      <c r="DW137" s="16"/>
      <c r="DX137" s="16"/>
      <c r="DY137" s="16"/>
      <c r="DZ137" s="16"/>
      <c r="EA137" s="16"/>
    </row>
    <row r="138" spans="1:131" ht="16.5" x14ac:dyDescent="0.25">
      <c r="A138" s="51">
        <v>5</v>
      </c>
      <c r="B138" s="25" t="s">
        <v>263</v>
      </c>
      <c r="C138" s="12" t="s">
        <v>75</v>
      </c>
      <c r="D138" s="60">
        <v>11</v>
      </c>
      <c r="E138" s="60">
        <v>0.36</v>
      </c>
      <c r="F138" s="71">
        <f t="shared" si="2"/>
        <v>4</v>
      </c>
      <c r="G138" s="71">
        <f t="shared" si="3"/>
        <v>1</v>
      </c>
      <c r="H138" s="71">
        <v>1</v>
      </c>
      <c r="I138" s="69">
        <v>1</v>
      </c>
      <c r="J138" s="12">
        <v>25</v>
      </c>
      <c r="K138" s="76">
        <v>25</v>
      </c>
      <c r="L138" s="15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>
        <v>4</v>
      </c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  <c r="CA138" s="16"/>
      <c r="CB138" s="16"/>
      <c r="CC138" s="16"/>
      <c r="CD138" s="16"/>
      <c r="CE138" s="16"/>
      <c r="CF138" s="16"/>
      <c r="CG138" s="16"/>
      <c r="CH138" s="16"/>
      <c r="CI138" s="16"/>
      <c r="CJ138" s="16"/>
      <c r="CK138" s="16"/>
      <c r="CL138" s="16"/>
      <c r="CM138" s="16"/>
      <c r="CN138" s="16"/>
      <c r="CO138" s="16"/>
      <c r="CP138" s="16"/>
      <c r="CQ138" s="16"/>
      <c r="CR138" s="16"/>
      <c r="CS138" s="16"/>
      <c r="CT138" s="16"/>
      <c r="CU138" s="16"/>
      <c r="CV138" s="16"/>
      <c r="CW138" s="16"/>
      <c r="CX138" s="16"/>
      <c r="CY138" s="16"/>
      <c r="CZ138" s="16"/>
      <c r="DA138" s="16"/>
      <c r="DB138" s="16"/>
      <c r="DC138" s="16"/>
      <c r="DD138" s="16"/>
      <c r="DE138" s="16"/>
      <c r="DF138" s="16"/>
      <c r="DG138" s="16"/>
      <c r="DH138" s="16"/>
      <c r="DI138" s="16"/>
      <c r="DJ138" s="16"/>
      <c r="DK138" s="16"/>
      <c r="DL138" s="16"/>
      <c r="DM138" s="16"/>
      <c r="DN138" s="16"/>
      <c r="DO138" s="16"/>
      <c r="DP138" s="16"/>
      <c r="DQ138" s="16"/>
      <c r="DR138" s="16"/>
      <c r="DS138" s="16"/>
      <c r="DT138" s="16"/>
      <c r="DU138" s="16"/>
      <c r="DV138" s="16"/>
      <c r="DW138" s="16"/>
      <c r="DX138" s="16"/>
      <c r="DY138" s="16"/>
      <c r="DZ138" s="16"/>
      <c r="EA138" s="16"/>
    </row>
    <row r="139" spans="1:131" ht="12.75" customHeight="1" x14ac:dyDescent="0.2">
      <c r="A139" s="22" t="s">
        <v>22</v>
      </c>
      <c r="B139" s="21" t="s">
        <v>34</v>
      </c>
      <c r="C139" s="21"/>
      <c r="D139" s="61"/>
      <c r="E139" s="61"/>
      <c r="F139" s="71"/>
      <c r="G139" s="71"/>
      <c r="H139" s="71"/>
      <c r="I139" s="73"/>
      <c r="J139" s="12"/>
      <c r="K139" s="76"/>
      <c r="L139" s="15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  <c r="BY139" s="16"/>
      <c r="BZ139" s="16"/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6"/>
      <c r="CZ139" s="16"/>
      <c r="DA139" s="16"/>
      <c r="DB139" s="16"/>
      <c r="DC139" s="16"/>
      <c r="DD139" s="16"/>
      <c r="DE139" s="16"/>
      <c r="DF139" s="16"/>
      <c r="DG139" s="16"/>
      <c r="DH139" s="16"/>
      <c r="DI139" s="16"/>
      <c r="DJ139" s="16"/>
      <c r="DK139" s="16"/>
      <c r="DL139" s="16"/>
      <c r="DM139" s="16"/>
      <c r="DN139" s="16"/>
      <c r="DO139" s="16"/>
      <c r="DP139" s="16"/>
      <c r="DQ139" s="16"/>
      <c r="DR139" s="16"/>
      <c r="DS139" s="16"/>
      <c r="DT139" s="16"/>
      <c r="DU139" s="16"/>
      <c r="DV139" s="16"/>
      <c r="DW139" s="16"/>
      <c r="DX139" s="16"/>
      <c r="DY139" s="16"/>
      <c r="DZ139" s="16"/>
      <c r="EA139" s="16"/>
    </row>
    <row r="140" spans="1:131" ht="16.5" x14ac:dyDescent="0.25">
      <c r="A140" s="51">
        <v>1</v>
      </c>
      <c r="B140" s="25" t="s">
        <v>95</v>
      </c>
      <c r="C140" s="12" t="s">
        <v>74</v>
      </c>
      <c r="D140" s="60">
        <v>1.5</v>
      </c>
      <c r="E140" s="60">
        <v>1.33</v>
      </c>
      <c r="F140" s="71">
        <f t="shared" si="2"/>
        <v>2</v>
      </c>
      <c r="G140" s="71">
        <f t="shared" si="3"/>
        <v>1</v>
      </c>
      <c r="H140" s="71">
        <v>1</v>
      </c>
      <c r="I140" s="69">
        <v>1</v>
      </c>
      <c r="J140" s="12">
        <v>25</v>
      </c>
      <c r="K140" s="76">
        <v>25</v>
      </c>
      <c r="L140" s="15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>
        <v>2</v>
      </c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6"/>
      <c r="CB140" s="16"/>
      <c r="CC140" s="16"/>
      <c r="CD140" s="16"/>
      <c r="CE140" s="16"/>
      <c r="CF140" s="16"/>
      <c r="CG140" s="16"/>
      <c r="CH140" s="16"/>
      <c r="CI140" s="16"/>
      <c r="CJ140" s="16"/>
      <c r="CK140" s="16"/>
      <c r="CL140" s="16"/>
      <c r="CM140" s="16"/>
      <c r="CN140" s="16"/>
      <c r="CO140" s="16"/>
      <c r="CP140" s="16"/>
      <c r="CQ140" s="16"/>
      <c r="CR140" s="16"/>
      <c r="CS140" s="16"/>
      <c r="CT140" s="16"/>
      <c r="CU140" s="16"/>
      <c r="CV140" s="16"/>
      <c r="CW140" s="16"/>
      <c r="CX140" s="16"/>
      <c r="CY140" s="16"/>
      <c r="CZ140" s="16"/>
      <c r="DA140" s="16"/>
      <c r="DB140" s="16"/>
      <c r="DC140" s="16"/>
      <c r="DD140" s="16"/>
      <c r="DE140" s="16"/>
      <c r="DF140" s="16"/>
      <c r="DG140" s="16"/>
      <c r="DH140" s="16"/>
      <c r="DI140" s="16"/>
      <c r="DJ140" s="16"/>
      <c r="DK140" s="16"/>
      <c r="DL140" s="16"/>
      <c r="DM140" s="16"/>
      <c r="DN140" s="16"/>
      <c r="DO140" s="16"/>
      <c r="DP140" s="16"/>
      <c r="DQ140" s="16"/>
      <c r="DR140" s="16"/>
      <c r="DS140" s="16"/>
      <c r="DT140" s="16"/>
      <c r="DU140" s="16"/>
      <c r="DV140" s="16"/>
      <c r="DW140" s="16"/>
      <c r="DX140" s="16"/>
      <c r="DY140" s="16"/>
      <c r="DZ140" s="16"/>
      <c r="EA140" s="16"/>
    </row>
    <row r="141" spans="1:131" ht="16.5" x14ac:dyDescent="0.25">
      <c r="A141" s="51">
        <v>2</v>
      </c>
      <c r="B141" s="25" t="s">
        <v>96</v>
      </c>
      <c r="C141" s="12" t="s">
        <v>74</v>
      </c>
      <c r="D141" s="60">
        <v>1.75</v>
      </c>
      <c r="E141" s="60">
        <v>1.1399999999999999</v>
      </c>
      <c r="F141" s="71">
        <f t="shared" ref="F141:F202" si="4">D141*E141</f>
        <v>2</v>
      </c>
      <c r="G141" s="71">
        <f t="shared" si="3"/>
        <v>1</v>
      </c>
      <c r="H141" s="71">
        <v>1</v>
      </c>
      <c r="I141" s="69">
        <v>1</v>
      </c>
      <c r="J141" s="12">
        <v>25</v>
      </c>
      <c r="K141" s="76">
        <v>25</v>
      </c>
      <c r="L141" s="15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>
        <v>2</v>
      </c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  <c r="BY141" s="16"/>
      <c r="BZ141" s="16"/>
      <c r="CA141" s="16"/>
      <c r="CB141" s="16"/>
      <c r="CC141" s="16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  <c r="CY141" s="16"/>
      <c r="CZ141" s="16"/>
      <c r="DA141" s="16"/>
      <c r="DB141" s="16"/>
      <c r="DC141" s="16"/>
      <c r="DD141" s="16"/>
      <c r="DE141" s="16"/>
      <c r="DF141" s="16"/>
      <c r="DG141" s="16"/>
      <c r="DH141" s="16"/>
      <c r="DI141" s="16"/>
      <c r="DJ141" s="16"/>
      <c r="DK141" s="16"/>
      <c r="DL141" s="16"/>
      <c r="DM141" s="16"/>
      <c r="DN141" s="16"/>
      <c r="DO141" s="16"/>
      <c r="DP141" s="16"/>
      <c r="DQ141" s="16"/>
      <c r="DR141" s="16"/>
      <c r="DS141" s="16"/>
      <c r="DT141" s="16"/>
      <c r="DU141" s="16"/>
      <c r="DV141" s="16"/>
      <c r="DW141" s="16"/>
      <c r="DX141" s="16"/>
      <c r="DY141" s="16"/>
      <c r="DZ141" s="16"/>
      <c r="EA141" s="16"/>
    </row>
    <row r="142" spans="1:131" ht="16.5" x14ac:dyDescent="0.25">
      <c r="A142" s="51">
        <v>3</v>
      </c>
      <c r="B142" s="25" t="s">
        <v>97</v>
      </c>
      <c r="C142" s="12" t="s">
        <v>74</v>
      </c>
      <c r="D142" s="60">
        <v>3</v>
      </c>
      <c r="E142" s="60">
        <v>0.67</v>
      </c>
      <c r="F142" s="71">
        <f t="shared" si="4"/>
        <v>2</v>
      </c>
      <c r="G142" s="71">
        <f t="shared" si="3"/>
        <v>1</v>
      </c>
      <c r="H142" s="71">
        <v>1</v>
      </c>
      <c r="I142" s="69">
        <v>1</v>
      </c>
      <c r="J142" s="12">
        <v>25</v>
      </c>
      <c r="K142" s="76">
        <v>25</v>
      </c>
      <c r="L142" s="15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>
        <v>2</v>
      </c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  <c r="BY142" s="16"/>
      <c r="BZ142" s="16"/>
      <c r="CA142" s="16"/>
      <c r="CB142" s="16"/>
      <c r="CC142" s="16"/>
      <c r="CD142" s="16"/>
      <c r="CE142" s="16"/>
      <c r="CF142" s="16"/>
      <c r="CG142" s="16"/>
      <c r="CH142" s="16"/>
      <c r="CI142" s="16"/>
      <c r="CJ142" s="16"/>
      <c r="CK142" s="16"/>
      <c r="CL142" s="16"/>
      <c r="CM142" s="16"/>
      <c r="CN142" s="16"/>
      <c r="CO142" s="16"/>
      <c r="CP142" s="16"/>
      <c r="CQ142" s="16"/>
      <c r="CR142" s="16"/>
      <c r="CS142" s="16"/>
      <c r="CT142" s="16"/>
      <c r="CU142" s="16"/>
      <c r="CV142" s="16"/>
      <c r="CW142" s="16"/>
      <c r="CX142" s="16"/>
      <c r="CY142" s="16"/>
      <c r="CZ142" s="16"/>
      <c r="DA142" s="16"/>
      <c r="DB142" s="16"/>
      <c r="DC142" s="16"/>
      <c r="DD142" s="16"/>
      <c r="DE142" s="16"/>
      <c r="DF142" s="16"/>
      <c r="DG142" s="16"/>
      <c r="DH142" s="16"/>
      <c r="DI142" s="16"/>
      <c r="DJ142" s="16"/>
      <c r="DK142" s="16"/>
      <c r="DL142" s="16"/>
      <c r="DM142" s="16"/>
      <c r="DN142" s="16"/>
      <c r="DO142" s="16"/>
      <c r="DP142" s="16"/>
      <c r="DQ142" s="16"/>
      <c r="DR142" s="16"/>
      <c r="DS142" s="16"/>
      <c r="DT142" s="16"/>
      <c r="DU142" s="16"/>
      <c r="DV142" s="16"/>
      <c r="DW142" s="16"/>
      <c r="DX142" s="16"/>
      <c r="DY142" s="16"/>
      <c r="DZ142" s="16"/>
      <c r="EA142" s="16"/>
    </row>
    <row r="143" spans="1:131" ht="16.5" x14ac:dyDescent="0.25">
      <c r="A143" s="51">
        <v>4</v>
      </c>
      <c r="B143" s="25" t="s">
        <v>98</v>
      </c>
      <c r="C143" s="12" t="s">
        <v>74</v>
      </c>
      <c r="D143" s="60">
        <v>0.4</v>
      </c>
      <c r="E143" s="60">
        <v>2.5</v>
      </c>
      <c r="F143" s="71">
        <f t="shared" si="4"/>
        <v>1</v>
      </c>
      <c r="G143" s="71">
        <f t="shared" si="3"/>
        <v>1</v>
      </c>
      <c r="H143" s="71">
        <v>1</v>
      </c>
      <c r="I143" s="69">
        <v>1</v>
      </c>
      <c r="J143" s="12">
        <v>25</v>
      </c>
      <c r="K143" s="76">
        <v>25</v>
      </c>
      <c r="L143" s="15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>
        <v>1</v>
      </c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  <c r="BY143" s="16"/>
      <c r="BZ143" s="16"/>
      <c r="CA143" s="16"/>
      <c r="CB143" s="16"/>
      <c r="CC143" s="16"/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  <c r="CY143" s="16"/>
      <c r="CZ143" s="16"/>
      <c r="DA143" s="16"/>
      <c r="DB143" s="16"/>
      <c r="DC143" s="16"/>
      <c r="DD143" s="16"/>
      <c r="DE143" s="16"/>
      <c r="DF143" s="16"/>
      <c r="DG143" s="16"/>
      <c r="DH143" s="16"/>
      <c r="DI143" s="16"/>
      <c r="DJ143" s="16"/>
      <c r="DK143" s="16"/>
      <c r="DL143" s="16"/>
      <c r="DM143" s="16"/>
      <c r="DN143" s="16"/>
      <c r="DO143" s="16"/>
      <c r="DP143" s="16"/>
      <c r="DQ143" s="16"/>
      <c r="DR143" s="16"/>
      <c r="DS143" s="16"/>
      <c r="DT143" s="16"/>
      <c r="DU143" s="16"/>
      <c r="DV143" s="16"/>
      <c r="DW143" s="16"/>
      <c r="DX143" s="16"/>
      <c r="DY143" s="16"/>
      <c r="DZ143" s="16"/>
      <c r="EA143" s="16"/>
    </row>
    <row r="144" spans="1:131" ht="12.75" customHeight="1" x14ac:dyDescent="0.2">
      <c r="A144" s="12" t="s">
        <v>35</v>
      </c>
      <c r="B144" s="21" t="s">
        <v>36</v>
      </c>
      <c r="C144" s="21"/>
      <c r="D144" s="61"/>
      <c r="E144" s="61"/>
      <c r="F144" s="71"/>
      <c r="G144" s="71"/>
      <c r="H144" s="71"/>
      <c r="I144" s="73"/>
      <c r="J144" s="12"/>
      <c r="K144" s="76"/>
      <c r="L144" s="15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/>
      <c r="DF144" s="16"/>
      <c r="DG144" s="16"/>
      <c r="DH144" s="16"/>
      <c r="DI144" s="16"/>
      <c r="DJ144" s="16"/>
      <c r="DK144" s="16"/>
      <c r="DL144" s="16"/>
      <c r="DM144" s="16"/>
      <c r="DN144" s="16"/>
      <c r="DO144" s="16"/>
      <c r="DP144" s="16"/>
      <c r="DQ144" s="16"/>
      <c r="DR144" s="16"/>
      <c r="DS144" s="16"/>
      <c r="DT144" s="16"/>
      <c r="DU144" s="16"/>
      <c r="DV144" s="16"/>
      <c r="DW144" s="16"/>
      <c r="DX144" s="16"/>
      <c r="DY144" s="16"/>
      <c r="DZ144" s="16"/>
      <c r="EA144" s="16"/>
    </row>
    <row r="145" spans="1:131" ht="12.75" customHeight="1" x14ac:dyDescent="0.2">
      <c r="A145" s="24">
        <v>1</v>
      </c>
      <c r="B145" s="25" t="s">
        <v>99</v>
      </c>
      <c r="C145" s="12" t="s">
        <v>52</v>
      </c>
      <c r="D145" s="60">
        <v>15</v>
      </c>
      <c r="E145" s="60">
        <v>7.0000000000000007E-2</v>
      </c>
      <c r="F145" s="71">
        <f t="shared" si="4"/>
        <v>1</v>
      </c>
      <c r="G145" s="71">
        <f t="shared" ref="G145:G207" si="5">I145*H145</f>
        <v>1</v>
      </c>
      <c r="H145" s="71">
        <v>1</v>
      </c>
      <c r="I145" s="69">
        <v>1</v>
      </c>
      <c r="J145" s="12">
        <v>24</v>
      </c>
      <c r="K145" s="76">
        <v>24</v>
      </c>
      <c r="L145" s="15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>
        <v>1</v>
      </c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6"/>
      <c r="BZ145" s="16"/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6"/>
      <c r="CZ145" s="16"/>
      <c r="DA145" s="16"/>
      <c r="DB145" s="16"/>
      <c r="DC145" s="16"/>
      <c r="DD145" s="16"/>
      <c r="DE145" s="16"/>
      <c r="DF145" s="16"/>
      <c r="DG145" s="16"/>
      <c r="DH145" s="16"/>
      <c r="DI145" s="16"/>
      <c r="DJ145" s="16"/>
      <c r="DK145" s="16"/>
      <c r="DL145" s="16"/>
      <c r="DM145" s="16"/>
      <c r="DN145" s="16"/>
      <c r="DO145" s="16"/>
      <c r="DP145" s="16"/>
      <c r="DQ145" s="16"/>
      <c r="DR145" s="16"/>
      <c r="DS145" s="16"/>
      <c r="DT145" s="16"/>
      <c r="DU145" s="16"/>
      <c r="DV145" s="16"/>
      <c r="DW145" s="16"/>
      <c r="DX145" s="16"/>
      <c r="DY145" s="16"/>
      <c r="DZ145" s="16"/>
      <c r="EA145" s="16"/>
    </row>
    <row r="146" spans="1:131" ht="12.75" customHeight="1" x14ac:dyDescent="0.2">
      <c r="A146" s="24">
        <v>2</v>
      </c>
      <c r="B146" s="25" t="s">
        <v>100</v>
      </c>
      <c r="C146" s="12" t="s">
        <v>52</v>
      </c>
      <c r="D146" s="60">
        <v>515</v>
      </c>
      <c r="E146" s="60">
        <v>0.01</v>
      </c>
      <c r="F146" s="71">
        <f t="shared" si="4"/>
        <v>5</v>
      </c>
      <c r="G146" s="71">
        <f t="shared" si="5"/>
        <v>1</v>
      </c>
      <c r="H146" s="71">
        <v>1</v>
      </c>
      <c r="I146" s="69">
        <v>1</v>
      </c>
      <c r="J146" s="12">
        <v>24</v>
      </c>
      <c r="K146" s="76">
        <v>24</v>
      </c>
      <c r="L146" s="15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>
        <v>8</v>
      </c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  <c r="BY146" s="16"/>
      <c r="BZ146" s="16"/>
      <c r="CA146" s="16"/>
      <c r="CB146" s="16"/>
      <c r="CC146" s="16"/>
      <c r="CD146" s="16"/>
      <c r="CE146" s="16"/>
      <c r="CF146" s="16"/>
      <c r="CG146" s="16"/>
      <c r="CH146" s="16"/>
      <c r="CI146" s="16"/>
      <c r="CJ146" s="16"/>
      <c r="CK146" s="16"/>
      <c r="CL146" s="16"/>
      <c r="CM146" s="16"/>
      <c r="CN146" s="16"/>
      <c r="CO146" s="16"/>
      <c r="CP146" s="16"/>
      <c r="CQ146" s="16"/>
      <c r="CR146" s="16"/>
      <c r="CS146" s="16"/>
      <c r="CT146" s="16"/>
      <c r="CU146" s="16"/>
      <c r="CV146" s="16"/>
      <c r="CW146" s="16"/>
      <c r="CX146" s="16"/>
      <c r="CY146" s="16"/>
      <c r="CZ146" s="16"/>
      <c r="DA146" s="16"/>
      <c r="DB146" s="16"/>
      <c r="DC146" s="16"/>
      <c r="DD146" s="16"/>
      <c r="DE146" s="16"/>
      <c r="DF146" s="16"/>
      <c r="DG146" s="16"/>
      <c r="DH146" s="16"/>
      <c r="DI146" s="16"/>
      <c r="DJ146" s="16"/>
      <c r="DK146" s="16"/>
      <c r="DL146" s="16"/>
      <c r="DM146" s="16"/>
      <c r="DN146" s="16"/>
      <c r="DO146" s="16"/>
      <c r="DP146" s="16"/>
      <c r="DQ146" s="16"/>
      <c r="DR146" s="16"/>
      <c r="DS146" s="16"/>
      <c r="DT146" s="16"/>
      <c r="DU146" s="16"/>
      <c r="DV146" s="16"/>
      <c r="DW146" s="16"/>
      <c r="DX146" s="16"/>
      <c r="DY146" s="16"/>
      <c r="DZ146" s="16"/>
      <c r="EA146" s="16"/>
    </row>
    <row r="147" spans="1:131" ht="12.75" customHeight="1" x14ac:dyDescent="0.2">
      <c r="A147" s="46" t="s">
        <v>37</v>
      </c>
      <c r="B147" s="47" t="s">
        <v>38</v>
      </c>
      <c r="C147" s="46"/>
      <c r="D147" s="58"/>
      <c r="E147" s="58"/>
      <c r="F147" s="58"/>
      <c r="G147" s="58"/>
      <c r="H147" s="58"/>
      <c r="I147" s="58"/>
      <c r="J147" s="58"/>
      <c r="K147" s="115"/>
      <c r="L147" s="15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  <c r="BY147" s="16"/>
      <c r="BZ147" s="16"/>
      <c r="CA147" s="16"/>
      <c r="CB147" s="16"/>
      <c r="CC147" s="16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  <c r="CY147" s="16"/>
      <c r="CZ147" s="16"/>
      <c r="DA147" s="16"/>
      <c r="DB147" s="16"/>
      <c r="DC147" s="16"/>
      <c r="DD147" s="16"/>
      <c r="DE147" s="16"/>
      <c r="DF147" s="16"/>
      <c r="DG147" s="16"/>
      <c r="DH147" s="16"/>
      <c r="DI147" s="16"/>
      <c r="DJ147" s="16"/>
      <c r="DK147" s="16"/>
      <c r="DL147" s="16"/>
      <c r="DM147" s="16"/>
      <c r="DN147" s="16"/>
      <c r="DO147" s="16"/>
      <c r="DP147" s="16"/>
      <c r="DQ147" s="16"/>
      <c r="DR147" s="16"/>
      <c r="DS147" s="16"/>
      <c r="DT147" s="16"/>
      <c r="DU147" s="16"/>
      <c r="DV147" s="16"/>
      <c r="DW147" s="16"/>
      <c r="DX147" s="16"/>
      <c r="DY147" s="16"/>
      <c r="DZ147" s="16"/>
      <c r="EA147" s="16"/>
    </row>
    <row r="148" spans="1:131" ht="12.75" customHeight="1" x14ac:dyDescent="0.2">
      <c r="A148" s="22" t="s">
        <v>16</v>
      </c>
      <c r="B148" s="21" t="s">
        <v>39</v>
      </c>
      <c r="C148" s="21"/>
      <c r="D148" s="61"/>
      <c r="E148" s="61"/>
      <c r="F148" s="71"/>
      <c r="G148" s="71"/>
      <c r="H148" s="71"/>
      <c r="I148" s="73"/>
      <c r="J148" s="12"/>
      <c r="K148" s="76"/>
      <c r="L148" s="15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  <c r="BY148" s="16"/>
      <c r="BZ148" s="16"/>
      <c r="CA148" s="16"/>
      <c r="CB148" s="16"/>
      <c r="CC148" s="16"/>
      <c r="CD148" s="16"/>
      <c r="CE148" s="16"/>
      <c r="CF148" s="16"/>
      <c r="CG148" s="16"/>
      <c r="CH148" s="16"/>
      <c r="CI148" s="16"/>
      <c r="CJ148" s="16"/>
      <c r="CK148" s="16"/>
      <c r="CL148" s="16"/>
      <c r="CM148" s="16"/>
      <c r="CN148" s="16"/>
      <c r="CO148" s="16"/>
      <c r="CP148" s="16"/>
      <c r="CQ148" s="16"/>
      <c r="CR148" s="16"/>
      <c r="CS148" s="16"/>
      <c r="CT148" s="16"/>
      <c r="CU148" s="16"/>
      <c r="CV148" s="16"/>
      <c r="CW148" s="16"/>
      <c r="CX148" s="16"/>
      <c r="CY148" s="16"/>
      <c r="CZ148" s="16"/>
      <c r="DA148" s="16"/>
      <c r="DB148" s="16"/>
      <c r="DC148" s="16"/>
      <c r="DD148" s="16"/>
      <c r="DE148" s="16"/>
      <c r="DF148" s="16"/>
      <c r="DG148" s="16"/>
      <c r="DH148" s="16"/>
      <c r="DI148" s="16"/>
      <c r="DJ148" s="16"/>
      <c r="DK148" s="16"/>
      <c r="DL148" s="16"/>
      <c r="DM148" s="16"/>
      <c r="DN148" s="16"/>
      <c r="DO148" s="16"/>
      <c r="DP148" s="16"/>
      <c r="DQ148" s="16"/>
      <c r="DR148" s="16"/>
      <c r="DS148" s="16"/>
      <c r="DT148" s="16"/>
      <c r="DU148" s="16"/>
      <c r="DV148" s="16"/>
      <c r="DW148" s="16"/>
      <c r="DX148" s="16"/>
      <c r="DY148" s="16"/>
      <c r="DZ148" s="16"/>
      <c r="EA148" s="16"/>
    </row>
    <row r="149" spans="1:131" ht="15" x14ac:dyDescent="0.25">
      <c r="A149" s="51">
        <v>1</v>
      </c>
      <c r="B149" s="25" t="s">
        <v>264</v>
      </c>
      <c r="C149" s="12" t="s">
        <v>49</v>
      </c>
      <c r="D149" s="60">
        <v>48</v>
      </c>
      <c r="E149" s="60">
        <v>0.25</v>
      </c>
      <c r="F149" s="71">
        <f t="shared" si="4"/>
        <v>12</v>
      </c>
      <c r="G149" s="71">
        <f t="shared" si="5"/>
        <v>2</v>
      </c>
      <c r="H149" s="71">
        <v>1</v>
      </c>
      <c r="I149" s="69">
        <v>2</v>
      </c>
      <c r="J149" s="12">
        <v>26</v>
      </c>
      <c r="K149" s="76">
        <v>27</v>
      </c>
      <c r="L149" s="15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>
        <v>8</v>
      </c>
      <c r="AL149" s="16">
        <v>4</v>
      </c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  <c r="BY149" s="16"/>
      <c r="BZ149" s="16"/>
      <c r="CA149" s="16"/>
      <c r="CB149" s="16"/>
      <c r="CC149" s="16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  <c r="CY149" s="16"/>
      <c r="CZ149" s="16"/>
      <c r="DA149" s="16"/>
      <c r="DB149" s="16"/>
      <c r="DC149" s="16"/>
      <c r="DD149" s="16"/>
      <c r="DE149" s="16"/>
      <c r="DF149" s="16"/>
      <c r="DG149" s="16"/>
      <c r="DH149" s="16"/>
      <c r="DI149" s="16"/>
      <c r="DJ149" s="16"/>
      <c r="DK149" s="16"/>
      <c r="DL149" s="16"/>
      <c r="DM149" s="16"/>
      <c r="DN149" s="16"/>
      <c r="DO149" s="16"/>
      <c r="DP149" s="16"/>
      <c r="DQ149" s="16"/>
      <c r="DR149" s="16"/>
      <c r="DS149" s="16"/>
      <c r="DT149" s="16"/>
      <c r="DU149" s="16"/>
      <c r="DV149" s="16"/>
      <c r="DW149" s="16"/>
      <c r="DX149" s="16"/>
      <c r="DY149" s="16"/>
      <c r="DZ149" s="16"/>
      <c r="EA149" s="16"/>
    </row>
    <row r="150" spans="1:131" ht="26.25" x14ac:dyDescent="0.25">
      <c r="A150" s="51">
        <v>2</v>
      </c>
      <c r="B150" s="25" t="s">
        <v>265</v>
      </c>
      <c r="C150" s="12" t="s">
        <v>49</v>
      </c>
      <c r="D150" s="60">
        <v>95</v>
      </c>
      <c r="E150" s="60">
        <v>0.17</v>
      </c>
      <c r="F150" s="71">
        <f t="shared" si="4"/>
        <v>16</v>
      </c>
      <c r="G150" s="71">
        <f t="shared" si="5"/>
        <v>2</v>
      </c>
      <c r="H150" s="71">
        <v>1</v>
      </c>
      <c r="I150" s="69">
        <v>2</v>
      </c>
      <c r="J150" s="12">
        <v>25</v>
      </c>
      <c r="K150" s="76">
        <v>26</v>
      </c>
      <c r="L150" s="15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>
        <v>8</v>
      </c>
      <c r="AK150" s="16">
        <v>8</v>
      </c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  <c r="BY150" s="16"/>
      <c r="BZ150" s="16"/>
      <c r="CA150" s="16"/>
      <c r="CB150" s="16"/>
      <c r="CC150" s="16"/>
      <c r="CD150" s="16"/>
      <c r="CE150" s="16"/>
      <c r="CF150" s="16"/>
      <c r="CG150" s="16"/>
      <c r="CH150" s="16"/>
      <c r="CI150" s="16"/>
      <c r="CJ150" s="16"/>
      <c r="CK150" s="16"/>
      <c r="CL150" s="16"/>
      <c r="CM150" s="16"/>
      <c r="CN150" s="16"/>
      <c r="CO150" s="16"/>
      <c r="CP150" s="16"/>
      <c r="CQ150" s="16"/>
      <c r="CR150" s="16"/>
      <c r="CS150" s="16"/>
      <c r="CT150" s="16"/>
      <c r="CU150" s="16"/>
      <c r="CV150" s="16"/>
      <c r="CW150" s="16"/>
      <c r="CX150" s="16"/>
      <c r="CY150" s="16"/>
      <c r="CZ150" s="16"/>
      <c r="DA150" s="16"/>
      <c r="DB150" s="16"/>
      <c r="DC150" s="16"/>
      <c r="DD150" s="16"/>
      <c r="DE150" s="16"/>
      <c r="DF150" s="16"/>
      <c r="DG150" s="16"/>
      <c r="DH150" s="16"/>
      <c r="DI150" s="16"/>
      <c r="DJ150" s="16"/>
      <c r="DK150" s="16"/>
      <c r="DL150" s="16"/>
      <c r="DM150" s="16"/>
      <c r="DN150" s="16"/>
      <c r="DO150" s="16"/>
      <c r="DP150" s="16"/>
      <c r="DQ150" s="16"/>
      <c r="DR150" s="16"/>
      <c r="DS150" s="16"/>
      <c r="DT150" s="16"/>
      <c r="DU150" s="16"/>
      <c r="DV150" s="16"/>
      <c r="DW150" s="16"/>
      <c r="DX150" s="16"/>
      <c r="DY150" s="16"/>
      <c r="DZ150" s="16"/>
      <c r="EA150" s="16"/>
    </row>
    <row r="151" spans="1:131" ht="15" x14ac:dyDescent="0.25">
      <c r="A151" s="51">
        <v>3</v>
      </c>
      <c r="B151" s="25" t="s">
        <v>102</v>
      </c>
      <c r="C151" s="12" t="s">
        <v>49</v>
      </c>
      <c r="D151" s="60">
        <v>45</v>
      </c>
      <c r="E151" s="60">
        <v>0.22</v>
      </c>
      <c r="F151" s="71">
        <f t="shared" si="4"/>
        <v>10</v>
      </c>
      <c r="G151" s="71">
        <f t="shared" si="5"/>
        <v>2</v>
      </c>
      <c r="H151" s="71">
        <v>1</v>
      </c>
      <c r="I151" s="69">
        <v>2</v>
      </c>
      <c r="J151" s="12">
        <v>26</v>
      </c>
      <c r="K151" s="76">
        <v>27</v>
      </c>
      <c r="L151" s="15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>
        <v>4</v>
      </c>
      <c r="AL151" s="16">
        <v>4</v>
      </c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16"/>
      <c r="CB151" s="16"/>
      <c r="CC151" s="16"/>
      <c r="CD151" s="16"/>
      <c r="CE151" s="16"/>
      <c r="CF151" s="16"/>
      <c r="CG151" s="16"/>
      <c r="CH151" s="16"/>
      <c r="CI151" s="16"/>
      <c r="CJ151" s="16"/>
      <c r="CK151" s="16"/>
      <c r="CL151" s="16"/>
      <c r="CM151" s="16"/>
      <c r="CN151" s="16"/>
      <c r="CO151" s="16"/>
      <c r="CP151" s="16"/>
      <c r="CQ151" s="16"/>
      <c r="CR151" s="16"/>
      <c r="CS151" s="16"/>
      <c r="CT151" s="16"/>
      <c r="CU151" s="16"/>
      <c r="CV151" s="16"/>
      <c r="CW151" s="16"/>
      <c r="CX151" s="16"/>
      <c r="CY151" s="16"/>
      <c r="CZ151" s="16"/>
      <c r="DA151" s="16"/>
      <c r="DB151" s="16"/>
      <c r="DC151" s="16"/>
      <c r="DD151" s="16"/>
      <c r="DE151" s="16"/>
      <c r="DF151" s="16"/>
      <c r="DG151" s="16"/>
      <c r="DH151" s="16"/>
      <c r="DI151" s="16"/>
      <c r="DJ151" s="16"/>
      <c r="DK151" s="16"/>
      <c r="DL151" s="16"/>
      <c r="DM151" s="16"/>
      <c r="DN151" s="16"/>
      <c r="DO151" s="16"/>
      <c r="DP151" s="16"/>
      <c r="DQ151" s="16"/>
      <c r="DR151" s="16"/>
      <c r="DS151" s="16"/>
      <c r="DT151" s="16"/>
      <c r="DU151" s="16"/>
      <c r="DV151" s="16"/>
      <c r="DW151" s="16"/>
      <c r="DX151" s="16"/>
      <c r="DY151" s="16"/>
      <c r="DZ151" s="16"/>
      <c r="EA151" s="16"/>
    </row>
    <row r="152" spans="1:131" ht="15" x14ac:dyDescent="0.25">
      <c r="A152" s="51">
        <v>4</v>
      </c>
      <c r="B152" s="25" t="s">
        <v>103</v>
      </c>
      <c r="C152" s="12" t="s">
        <v>104</v>
      </c>
      <c r="D152" s="60">
        <v>4</v>
      </c>
      <c r="E152" s="60">
        <v>0.75</v>
      </c>
      <c r="F152" s="71">
        <f t="shared" si="4"/>
        <v>3</v>
      </c>
      <c r="G152" s="71">
        <f t="shared" si="5"/>
        <v>1</v>
      </c>
      <c r="H152" s="71">
        <v>1</v>
      </c>
      <c r="I152" s="69">
        <v>1</v>
      </c>
      <c r="J152" s="12">
        <v>27</v>
      </c>
      <c r="K152" s="76">
        <v>27</v>
      </c>
      <c r="L152" s="15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>
        <v>3</v>
      </c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  <c r="BY152" s="16"/>
      <c r="BZ152" s="16"/>
      <c r="CA152" s="16"/>
      <c r="CB152" s="16"/>
      <c r="CC152" s="16"/>
      <c r="CD152" s="16"/>
      <c r="CE152" s="16"/>
      <c r="CF152" s="16"/>
      <c r="CG152" s="16"/>
      <c r="CH152" s="16"/>
      <c r="CI152" s="16"/>
      <c r="CJ152" s="16"/>
      <c r="CK152" s="16"/>
      <c r="CL152" s="16"/>
      <c r="CM152" s="16"/>
      <c r="CN152" s="16"/>
      <c r="CO152" s="16"/>
      <c r="CP152" s="16"/>
      <c r="CQ152" s="16"/>
      <c r="CR152" s="16"/>
      <c r="CS152" s="16"/>
      <c r="CT152" s="16"/>
      <c r="CU152" s="16"/>
      <c r="CV152" s="16"/>
      <c r="CW152" s="16"/>
      <c r="CX152" s="16"/>
      <c r="CY152" s="16"/>
      <c r="CZ152" s="16"/>
      <c r="DA152" s="16"/>
      <c r="DB152" s="16"/>
      <c r="DC152" s="16"/>
      <c r="DD152" s="16"/>
      <c r="DE152" s="16"/>
      <c r="DF152" s="16"/>
      <c r="DG152" s="16"/>
      <c r="DH152" s="16"/>
      <c r="DI152" s="16"/>
      <c r="DJ152" s="16"/>
      <c r="DK152" s="16"/>
      <c r="DL152" s="16"/>
      <c r="DM152" s="16"/>
      <c r="DN152" s="16"/>
      <c r="DO152" s="16"/>
      <c r="DP152" s="16"/>
      <c r="DQ152" s="16"/>
      <c r="DR152" s="16"/>
      <c r="DS152" s="16"/>
      <c r="DT152" s="16"/>
      <c r="DU152" s="16"/>
      <c r="DV152" s="16"/>
      <c r="DW152" s="16"/>
      <c r="DX152" s="16"/>
      <c r="DY152" s="16"/>
      <c r="DZ152" s="16"/>
      <c r="EA152" s="16"/>
    </row>
    <row r="153" spans="1:131" ht="15" x14ac:dyDescent="0.25">
      <c r="A153" s="51">
        <v>5</v>
      </c>
      <c r="B153" s="25" t="s">
        <v>105</v>
      </c>
      <c r="C153" s="12" t="s">
        <v>106</v>
      </c>
      <c r="D153" s="60">
        <v>110</v>
      </c>
      <c r="E153" s="60">
        <v>0.09</v>
      </c>
      <c r="F153" s="71">
        <f t="shared" si="4"/>
        <v>10</v>
      </c>
      <c r="G153" s="71">
        <f t="shared" si="5"/>
        <v>2</v>
      </c>
      <c r="H153" s="71">
        <v>1</v>
      </c>
      <c r="I153" s="69">
        <v>2</v>
      </c>
      <c r="J153" s="12">
        <v>27</v>
      </c>
      <c r="K153" s="76">
        <v>28</v>
      </c>
      <c r="L153" s="15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>
        <v>8</v>
      </c>
      <c r="AM153" s="16">
        <v>2</v>
      </c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  <c r="BY153" s="16"/>
      <c r="BZ153" s="16"/>
      <c r="CA153" s="16"/>
      <c r="CB153" s="16"/>
      <c r="CC153" s="16"/>
      <c r="CD153" s="16"/>
      <c r="CE153" s="16"/>
      <c r="CF153" s="16"/>
      <c r="CG153" s="16"/>
      <c r="CH153" s="16"/>
      <c r="CI153" s="16"/>
      <c r="CJ153" s="16"/>
      <c r="CK153" s="16"/>
      <c r="CL153" s="16"/>
      <c r="CM153" s="16"/>
      <c r="CN153" s="16"/>
      <c r="CO153" s="16"/>
      <c r="CP153" s="16"/>
      <c r="CQ153" s="16"/>
      <c r="CR153" s="16"/>
      <c r="CS153" s="16"/>
      <c r="CT153" s="16"/>
      <c r="CU153" s="16"/>
      <c r="CV153" s="16"/>
      <c r="CW153" s="16"/>
      <c r="CX153" s="16"/>
      <c r="CY153" s="16"/>
      <c r="CZ153" s="16"/>
      <c r="DA153" s="16"/>
      <c r="DB153" s="16"/>
      <c r="DC153" s="16"/>
      <c r="DD153" s="16"/>
      <c r="DE153" s="16"/>
      <c r="DF153" s="16"/>
      <c r="DG153" s="16"/>
      <c r="DH153" s="16"/>
      <c r="DI153" s="16"/>
      <c r="DJ153" s="16"/>
      <c r="DK153" s="16"/>
      <c r="DL153" s="16"/>
      <c r="DM153" s="16"/>
      <c r="DN153" s="16"/>
      <c r="DO153" s="16"/>
      <c r="DP153" s="16"/>
      <c r="DQ153" s="16"/>
      <c r="DR153" s="16"/>
      <c r="DS153" s="16"/>
      <c r="DT153" s="16"/>
      <c r="DU153" s="16"/>
      <c r="DV153" s="16"/>
      <c r="DW153" s="16"/>
      <c r="DX153" s="16"/>
      <c r="DY153" s="16"/>
      <c r="DZ153" s="16"/>
      <c r="EA153" s="16"/>
    </row>
    <row r="154" spans="1:131" ht="15" x14ac:dyDescent="0.25">
      <c r="A154" s="51">
        <v>6</v>
      </c>
      <c r="B154" s="25" t="s">
        <v>214</v>
      </c>
      <c r="C154" s="12" t="s">
        <v>104</v>
      </c>
      <c r="D154" s="60">
        <v>7</v>
      </c>
      <c r="E154" s="60">
        <v>0.56999999999999995</v>
      </c>
      <c r="F154" s="71">
        <f t="shared" si="4"/>
        <v>4</v>
      </c>
      <c r="G154" s="71">
        <f t="shared" si="5"/>
        <v>1</v>
      </c>
      <c r="H154" s="71">
        <v>1</v>
      </c>
      <c r="I154" s="69">
        <v>1</v>
      </c>
      <c r="J154" s="12">
        <v>28</v>
      </c>
      <c r="K154" s="76">
        <v>28</v>
      </c>
      <c r="L154" s="15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>
        <v>4</v>
      </c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  <c r="BY154" s="16"/>
      <c r="BZ154" s="16"/>
      <c r="CA154" s="16"/>
      <c r="CB154" s="16"/>
      <c r="CC154" s="16"/>
      <c r="CD154" s="16"/>
      <c r="CE154" s="16"/>
      <c r="CF154" s="16"/>
      <c r="CG154" s="16"/>
      <c r="CH154" s="16"/>
      <c r="CI154" s="16"/>
      <c r="CJ154" s="16"/>
      <c r="CK154" s="16"/>
      <c r="CL154" s="16"/>
      <c r="CM154" s="16"/>
      <c r="CN154" s="16"/>
      <c r="CO154" s="16"/>
      <c r="CP154" s="16"/>
      <c r="CQ154" s="16"/>
      <c r="CR154" s="16"/>
      <c r="CS154" s="16"/>
      <c r="CT154" s="16"/>
      <c r="CU154" s="16"/>
      <c r="CV154" s="16"/>
      <c r="CW154" s="16"/>
      <c r="CX154" s="16"/>
      <c r="CY154" s="16"/>
      <c r="CZ154" s="16"/>
      <c r="DA154" s="16"/>
      <c r="DB154" s="16"/>
      <c r="DC154" s="16"/>
      <c r="DD154" s="16"/>
      <c r="DE154" s="16"/>
      <c r="DF154" s="16"/>
      <c r="DG154" s="16"/>
      <c r="DH154" s="16"/>
      <c r="DI154" s="16"/>
      <c r="DJ154" s="16"/>
      <c r="DK154" s="16"/>
      <c r="DL154" s="16"/>
      <c r="DM154" s="16"/>
      <c r="DN154" s="16"/>
      <c r="DO154" s="16"/>
      <c r="DP154" s="16"/>
      <c r="DQ154" s="16"/>
      <c r="DR154" s="16"/>
      <c r="DS154" s="16"/>
      <c r="DT154" s="16"/>
      <c r="DU154" s="16"/>
      <c r="DV154" s="16"/>
      <c r="DW154" s="16"/>
      <c r="DX154" s="16"/>
      <c r="DY154" s="16"/>
      <c r="DZ154" s="16"/>
      <c r="EA154" s="16"/>
    </row>
    <row r="155" spans="1:131" ht="15" x14ac:dyDescent="0.25">
      <c r="A155" s="51">
        <v>7</v>
      </c>
      <c r="B155" s="25" t="s">
        <v>215</v>
      </c>
      <c r="C155" s="12" t="s">
        <v>49</v>
      </c>
      <c r="D155" s="60">
        <v>60</v>
      </c>
      <c r="E155" s="60">
        <v>0.13</v>
      </c>
      <c r="F155" s="71">
        <f t="shared" si="4"/>
        <v>8</v>
      </c>
      <c r="G155" s="71">
        <f t="shared" si="5"/>
        <v>1</v>
      </c>
      <c r="H155" s="71">
        <v>1</v>
      </c>
      <c r="I155" s="69">
        <v>1</v>
      </c>
      <c r="J155" s="12">
        <v>29</v>
      </c>
      <c r="K155" s="76">
        <v>29</v>
      </c>
      <c r="L155" s="15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>
        <v>8</v>
      </c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  <c r="BY155" s="16"/>
      <c r="BZ155" s="16"/>
      <c r="CA155" s="16"/>
      <c r="CB155" s="16"/>
      <c r="CC155" s="16"/>
      <c r="CD155" s="16"/>
      <c r="CE155" s="16"/>
      <c r="CF155" s="16"/>
      <c r="CG155" s="16"/>
      <c r="CH155" s="16"/>
      <c r="CI155" s="16"/>
      <c r="CJ155" s="16"/>
      <c r="CK155" s="16"/>
      <c r="CL155" s="16"/>
      <c r="CM155" s="16"/>
      <c r="CN155" s="16"/>
      <c r="CO155" s="16"/>
      <c r="CP155" s="16"/>
      <c r="CQ155" s="16"/>
      <c r="CR155" s="16"/>
      <c r="CS155" s="16"/>
      <c r="CT155" s="16"/>
      <c r="CU155" s="16"/>
      <c r="CV155" s="16"/>
      <c r="CW155" s="16"/>
      <c r="CX155" s="16"/>
      <c r="CY155" s="16"/>
      <c r="CZ155" s="16"/>
      <c r="DA155" s="16"/>
      <c r="DB155" s="16"/>
      <c r="DC155" s="16"/>
      <c r="DD155" s="16"/>
      <c r="DE155" s="16"/>
      <c r="DF155" s="16"/>
      <c r="DG155" s="16"/>
      <c r="DH155" s="16"/>
      <c r="DI155" s="16"/>
      <c r="DJ155" s="16"/>
      <c r="DK155" s="16"/>
      <c r="DL155" s="16"/>
      <c r="DM155" s="16"/>
      <c r="DN155" s="16"/>
      <c r="DO155" s="16"/>
      <c r="DP155" s="16"/>
      <c r="DQ155" s="16"/>
      <c r="DR155" s="16"/>
      <c r="DS155" s="16"/>
      <c r="DT155" s="16"/>
      <c r="DU155" s="16"/>
      <c r="DV155" s="16"/>
      <c r="DW155" s="16"/>
      <c r="DX155" s="16"/>
      <c r="DY155" s="16"/>
      <c r="DZ155" s="16"/>
      <c r="EA155" s="16"/>
    </row>
    <row r="156" spans="1:131" ht="15" x14ac:dyDescent="0.25">
      <c r="A156" s="51">
        <v>8</v>
      </c>
      <c r="B156" s="25" t="s">
        <v>216</v>
      </c>
      <c r="C156" s="12" t="s">
        <v>104</v>
      </c>
      <c r="D156" s="60">
        <v>85</v>
      </c>
      <c r="E156" s="60">
        <v>0.09</v>
      </c>
      <c r="F156" s="71">
        <f t="shared" si="4"/>
        <v>8</v>
      </c>
      <c r="G156" s="71">
        <f t="shared" si="5"/>
        <v>1</v>
      </c>
      <c r="H156" s="71">
        <v>1</v>
      </c>
      <c r="I156" s="69">
        <v>1</v>
      </c>
      <c r="J156" s="12">
        <v>28</v>
      </c>
      <c r="K156" s="76">
        <v>28</v>
      </c>
      <c r="L156" s="15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>
        <v>8</v>
      </c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  <c r="BY156" s="16"/>
      <c r="BZ156" s="16"/>
      <c r="CA156" s="16"/>
      <c r="CB156" s="16"/>
      <c r="CC156" s="16"/>
      <c r="CD156" s="16"/>
      <c r="CE156" s="16"/>
      <c r="CF156" s="16"/>
      <c r="CG156" s="16"/>
      <c r="CH156" s="16"/>
      <c r="CI156" s="16"/>
      <c r="CJ156" s="16"/>
      <c r="CK156" s="16"/>
      <c r="CL156" s="16"/>
      <c r="CM156" s="16"/>
      <c r="CN156" s="16"/>
      <c r="CO156" s="16"/>
      <c r="CP156" s="16"/>
      <c r="CQ156" s="16"/>
      <c r="CR156" s="16"/>
      <c r="CS156" s="16"/>
      <c r="CT156" s="16"/>
      <c r="CU156" s="16"/>
      <c r="CV156" s="16"/>
      <c r="CW156" s="16"/>
      <c r="CX156" s="16"/>
      <c r="CY156" s="16"/>
      <c r="CZ156" s="16"/>
      <c r="DA156" s="16"/>
      <c r="DB156" s="16"/>
      <c r="DC156" s="16"/>
      <c r="DD156" s="16"/>
      <c r="DE156" s="16"/>
      <c r="DF156" s="16"/>
      <c r="DG156" s="16"/>
      <c r="DH156" s="16"/>
      <c r="DI156" s="16"/>
      <c r="DJ156" s="16"/>
      <c r="DK156" s="16"/>
      <c r="DL156" s="16"/>
      <c r="DM156" s="16"/>
      <c r="DN156" s="16"/>
      <c r="DO156" s="16"/>
      <c r="DP156" s="16"/>
      <c r="DQ156" s="16"/>
      <c r="DR156" s="16"/>
      <c r="DS156" s="16"/>
      <c r="DT156" s="16"/>
      <c r="DU156" s="16"/>
      <c r="DV156" s="16"/>
      <c r="DW156" s="16"/>
      <c r="DX156" s="16"/>
      <c r="DY156" s="16"/>
      <c r="DZ156" s="16"/>
      <c r="EA156" s="16"/>
    </row>
    <row r="157" spans="1:131" ht="15" x14ac:dyDescent="0.25">
      <c r="A157" s="51">
        <v>9</v>
      </c>
      <c r="B157" s="25" t="s">
        <v>107</v>
      </c>
      <c r="C157" s="12" t="s">
        <v>54</v>
      </c>
      <c r="D157" s="60">
        <v>3</v>
      </c>
      <c r="E157" s="60">
        <v>1.33</v>
      </c>
      <c r="F157" s="71">
        <f t="shared" si="4"/>
        <v>4</v>
      </c>
      <c r="G157" s="71">
        <f t="shared" si="5"/>
        <v>1</v>
      </c>
      <c r="H157" s="71">
        <v>1</v>
      </c>
      <c r="I157" s="69">
        <v>1</v>
      </c>
      <c r="J157" s="12">
        <v>30</v>
      </c>
      <c r="K157" s="76">
        <v>30</v>
      </c>
      <c r="L157" s="15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>
        <v>4</v>
      </c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  <c r="BY157" s="16"/>
      <c r="BZ157" s="16"/>
      <c r="CA157" s="16"/>
      <c r="CB157" s="16"/>
      <c r="CC157" s="16"/>
      <c r="CD157" s="16"/>
      <c r="CE157" s="16"/>
      <c r="CF157" s="16"/>
      <c r="CG157" s="16"/>
      <c r="CH157" s="16"/>
      <c r="CI157" s="16"/>
      <c r="CJ157" s="16"/>
      <c r="CK157" s="16"/>
      <c r="CL157" s="16"/>
      <c r="CM157" s="16"/>
      <c r="CN157" s="16"/>
      <c r="CO157" s="16"/>
      <c r="CP157" s="16"/>
      <c r="CQ157" s="16"/>
      <c r="CR157" s="16"/>
      <c r="CS157" s="16"/>
      <c r="CT157" s="16"/>
      <c r="CU157" s="16"/>
      <c r="CV157" s="16"/>
      <c r="CW157" s="16"/>
      <c r="CX157" s="16"/>
      <c r="CY157" s="16"/>
      <c r="CZ157" s="16"/>
      <c r="DA157" s="16"/>
      <c r="DB157" s="16"/>
      <c r="DC157" s="16"/>
      <c r="DD157" s="16"/>
      <c r="DE157" s="16"/>
      <c r="DF157" s="16"/>
      <c r="DG157" s="16"/>
      <c r="DH157" s="16"/>
      <c r="DI157" s="16"/>
      <c r="DJ157" s="16"/>
      <c r="DK157" s="16"/>
      <c r="DL157" s="16"/>
      <c r="DM157" s="16"/>
      <c r="DN157" s="16"/>
      <c r="DO157" s="16"/>
      <c r="DP157" s="16"/>
      <c r="DQ157" s="16"/>
      <c r="DR157" s="16"/>
      <c r="DS157" s="16"/>
      <c r="DT157" s="16"/>
      <c r="DU157" s="16"/>
      <c r="DV157" s="16"/>
      <c r="DW157" s="16"/>
      <c r="DX157" s="16"/>
      <c r="DY157" s="16"/>
      <c r="DZ157" s="16"/>
      <c r="EA157" s="16"/>
    </row>
    <row r="158" spans="1:131" ht="15" x14ac:dyDescent="0.25">
      <c r="A158" s="51">
        <v>10</v>
      </c>
      <c r="B158" s="25" t="s">
        <v>108</v>
      </c>
      <c r="C158" s="12" t="s">
        <v>54</v>
      </c>
      <c r="D158" s="60">
        <v>1</v>
      </c>
      <c r="E158" s="60">
        <v>1</v>
      </c>
      <c r="F158" s="71">
        <f t="shared" si="4"/>
        <v>1</v>
      </c>
      <c r="G158" s="71">
        <f t="shared" si="5"/>
        <v>1</v>
      </c>
      <c r="H158" s="71">
        <v>1</v>
      </c>
      <c r="I158" s="69">
        <v>1</v>
      </c>
      <c r="J158" s="12">
        <v>30</v>
      </c>
      <c r="K158" s="76">
        <v>30</v>
      </c>
      <c r="L158" s="15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>
        <v>1</v>
      </c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  <c r="BY158" s="16"/>
      <c r="BZ158" s="16"/>
      <c r="CA158" s="16"/>
      <c r="CB158" s="16"/>
      <c r="CC158" s="16"/>
      <c r="CD158" s="16"/>
      <c r="CE158" s="16"/>
      <c r="CF158" s="16"/>
      <c r="CG158" s="16"/>
      <c r="CH158" s="16"/>
      <c r="CI158" s="16"/>
      <c r="CJ158" s="16"/>
      <c r="CK158" s="16"/>
      <c r="CL158" s="16"/>
      <c r="CM158" s="16"/>
      <c r="CN158" s="16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  <c r="CY158" s="16"/>
      <c r="CZ158" s="16"/>
      <c r="DA158" s="16"/>
      <c r="DB158" s="16"/>
      <c r="DC158" s="16"/>
      <c r="DD158" s="16"/>
      <c r="DE158" s="16"/>
      <c r="DF158" s="16"/>
      <c r="DG158" s="16"/>
      <c r="DH158" s="16"/>
      <c r="DI158" s="16"/>
      <c r="DJ158" s="16"/>
      <c r="DK158" s="16"/>
      <c r="DL158" s="16"/>
      <c r="DM158" s="16"/>
      <c r="DN158" s="16"/>
      <c r="DO158" s="16"/>
      <c r="DP158" s="16"/>
      <c r="DQ158" s="16"/>
      <c r="DR158" s="16"/>
      <c r="DS158" s="16"/>
      <c r="DT158" s="16"/>
      <c r="DU158" s="16"/>
      <c r="DV158" s="16"/>
      <c r="DW158" s="16"/>
      <c r="DX158" s="16"/>
      <c r="DY158" s="16"/>
      <c r="DZ158" s="16"/>
      <c r="EA158" s="16"/>
    </row>
    <row r="159" spans="1:131" ht="15" x14ac:dyDescent="0.25">
      <c r="A159" s="51">
        <v>11</v>
      </c>
      <c r="B159" s="25" t="s">
        <v>109</v>
      </c>
      <c r="C159" s="12" t="s">
        <v>54</v>
      </c>
      <c r="D159" s="60">
        <v>15</v>
      </c>
      <c r="E159" s="60">
        <v>7.0000000000000007E-2</v>
      </c>
      <c r="F159" s="71">
        <f t="shared" si="4"/>
        <v>1</v>
      </c>
      <c r="G159" s="71">
        <f t="shared" si="5"/>
        <v>1</v>
      </c>
      <c r="H159" s="71">
        <v>1</v>
      </c>
      <c r="I159" s="69">
        <v>1</v>
      </c>
      <c r="J159" s="12">
        <v>30</v>
      </c>
      <c r="K159" s="76">
        <v>30</v>
      </c>
      <c r="L159" s="15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>
        <v>1</v>
      </c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  <c r="BY159" s="16"/>
      <c r="BZ159" s="16"/>
      <c r="CA159" s="16"/>
      <c r="CB159" s="16"/>
      <c r="CC159" s="16"/>
      <c r="CD159" s="16"/>
      <c r="CE159" s="16"/>
      <c r="CF159" s="16"/>
      <c r="CG159" s="16"/>
      <c r="CH159" s="16"/>
      <c r="CI159" s="16"/>
      <c r="CJ159" s="16"/>
      <c r="CK159" s="16"/>
      <c r="CL159" s="16"/>
      <c r="CM159" s="16"/>
      <c r="CN159" s="16"/>
      <c r="CO159" s="16"/>
      <c r="CP159" s="16"/>
      <c r="CQ159" s="16"/>
      <c r="CR159" s="16"/>
      <c r="CS159" s="16"/>
      <c r="CT159" s="16"/>
      <c r="CU159" s="16"/>
      <c r="CV159" s="16"/>
      <c r="CW159" s="16"/>
      <c r="CX159" s="16"/>
      <c r="CY159" s="16"/>
      <c r="CZ159" s="16"/>
      <c r="DA159" s="16"/>
      <c r="DB159" s="16"/>
      <c r="DC159" s="16"/>
      <c r="DD159" s="16"/>
      <c r="DE159" s="16"/>
      <c r="DF159" s="16"/>
      <c r="DG159" s="16"/>
      <c r="DH159" s="16"/>
      <c r="DI159" s="16"/>
      <c r="DJ159" s="16"/>
      <c r="DK159" s="16"/>
      <c r="DL159" s="16"/>
      <c r="DM159" s="16"/>
      <c r="DN159" s="16"/>
      <c r="DO159" s="16"/>
      <c r="DP159" s="16"/>
      <c r="DQ159" s="16"/>
      <c r="DR159" s="16"/>
      <c r="DS159" s="16"/>
      <c r="DT159" s="16"/>
      <c r="DU159" s="16"/>
      <c r="DV159" s="16"/>
      <c r="DW159" s="16"/>
      <c r="DX159" s="16"/>
      <c r="DY159" s="16"/>
      <c r="DZ159" s="16"/>
      <c r="EA159" s="16"/>
    </row>
    <row r="160" spans="1:131" ht="15" x14ac:dyDescent="0.25">
      <c r="A160" s="51">
        <v>12</v>
      </c>
      <c r="B160" s="25" t="s">
        <v>110</v>
      </c>
      <c r="C160" s="12" t="s">
        <v>54</v>
      </c>
      <c r="D160" s="60">
        <v>104</v>
      </c>
      <c r="E160" s="60">
        <v>0.02</v>
      </c>
      <c r="F160" s="71">
        <f t="shared" si="4"/>
        <v>2</v>
      </c>
      <c r="G160" s="71">
        <f t="shared" si="5"/>
        <v>1</v>
      </c>
      <c r="H160" s="71">
        <v>1</v>
      </c>
      <c r="I160" s="69">
        <v>1</v>
      </c>
      <c r="J160" s="12">
        <v>30</v>
      </c>
      <c r="K160" s="76">
        <v>30</v>
      </c>
      <c r="L160" s="15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>
        <v>2</v>
      </c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  <c r="BY160" s="16"/>
      <c r="BZ160" s="16"/>
      <c r="CA160" s="16"/>
      <c r="CB160" s="16"/>
      <c r="CC160" s="16"/>
      <c r="CD160" s="16"/>
      <c r="CE160" s="16"/>
      <c r="CF160" s="16"/>
      <c r="CG160" s="16"/>
      <c r="CH160" s="16"/>
      <c r="CI160" s="16"/>
      <c r="CJ160" s="16"/>
      <c r="CK160" s="16"/>
      <c r="CL160" s="16"/>
      <c r="CM160" s="16"/>
      <c r="CN160" s="16"/>
      <c r="CO160" s="16"/>
      <c r="CP160" s="16"/>
      <c r="CQ160" s="16"/>
      <c r="CR160" s="16"/>
      <c r="CS160" s="16"/>
      <c r="CT160" s="16"/>
      <c r="CU160" s="16"/>
      <c r="CV160" s="16"/>
      <c r="CW160" s="16"/>
      <c r="CX160" s="16"/>
      <c r="CY160" s="16"/>
      <c r="CZ160" s="16"/>
      <c r="DA160" s="16"/>
      <c r="DB160" s="16"/>
      <c r="DC160" s="16"/>
      <c r="DD160" s="16"/>
      <c r="DE160" s="16"/>
      <c r="DF160" s="16"/>
      <c r="DG160" s="16"/>
      <c r="DH160" s="16"/>
      <c r="DI160" s="16"/>
      <c r="DJ160" s="16"/>
      <c r="DK160" s="16"/>
      <c r="DL160" s="16"/>
      <c r="DM160" s="16"/>
      <c r="DN160" s="16"/>
      <c r="DO160" s="16"/>
      <c r="DP160" s="16"/>
      <c r="DQ160" s="16"/>
      <c r="DR160" s="16"/>
      <c r="DS160" s="16"/>
      <c r="DT160" s="16"/>
      <c r="DU160" s="16"/>
      <c r="DV160" s="16"/>
      <c r="DW160" s="16"/>
      <c r="DX160" s="16"/>
      <c r="DY160" s="16"/>
      <c r="DZ160" s="16"/>
      <c r="EA160" s="16"/>
    </row>
    <row r="161" spans="1:131" ht="15" x14ac:dyDescent="0.25">
      <c r="A161" s="51">
        <v>13</v>
      </c>
      <c r="B161" s="25" t="s">
        <v>111</v>
      </c>
      <c r="C161" s="12" t="s">
        <v>54</v>
      </c>
      <c r="D161" s="60">
        <v>2</v>
      </c>
      <c r="E161" s="60">
        <v>1</v>
      </c>
      <c r="F161" s="71">
        <f t="shared" si="4"/>
        <v>2</v>
      </c>
      <c r="G161" s="71">
        <f t="shared" si="5"/>
        <v>1</v>
      </c>
      <c r="H161" s="71">
        <v>1</v>
      </c>
      <c r="I161" s="69">
        <v>1</v>
      </c>
      <c r="J161" s="12">
        <v>30</v>
      </c>
      <c r="K161" s="76">
        <v>30</v>
      </c>
      <c r="L161" s="15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>
        <v>2</v>
      </c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  <c r="BY161" s="16"/>
      <c r="BZ161" s="16"/>
      <c r="CA161" s="16"/>
      <c r="CB161" s="16"/>
      <c r="CC161" s="16"/>
      <c r="CD161" s="16"/>
      <c r="CE161" s="16"/>
      <c r="CF161" s="16"/>
      <c r="CG161" s="16"/>
      <c r="CH161" s="16"/>
      <c r="CI161" s="16"/>
      <c r="CJ161" s="16"/>
      <c r="CK161" s="16"/>
      <c r="CL161" s="16"/>
      <c r="CM161" s="16"/>
      <c r="CN161" s="16"/>
      <c r="CO161" s="16"/>
      <c r="CP161" s="16"/>
      <c r="CQ161" s="16"/>
      <c r="CR161" s="16"/>
      <c r="CS161" s="16"/>
      <c r="CT161" s="16"/>
      <c r="CU161" s="16"/>
      <c r="CV161" s="16"/>
      <c r="CW161" s="16"/>
      <c r="CX161" s="16"/>
      <c r="CY161" s="16"/>
      <c r="CZ161" s="16"/>
      <c r="DA161" s="16"/>
      <c r="DB161" s="16"/>
      <c r="DC161" s="16"/>
      <c r="DD161" s="16"/>
      <c r="DE161" s="16"/>
      <c r="DF161" s="16"/>
      <c r="DG161" s="16"/>
      <c r="DH161" s="16"/>
      <c r="DI161" s="16"/>
      <c r="DJ161" s="16"/>
      <c r="DK161" s="16"/>
      <c r="DL161" s="16"/>
      <c r="DM161" s="16"/>
      <c r="DN161" s="16"/>
      <c r="DO161" s="16"/>
      <c r="DP161" s="16"/>
      <c r="DQ161" s="16"/>
      <c r="DR161" s="16"/>
      <c r="DS161" s="16"/>
      <c r="DT161" s="16"/>
      <c r="DU161" s="16"/>
      <c r="DV161" s="16"/>
      <c r="DW161" s="16"/>
      <c r="DX161" s="16"/>
      <c r="DY161" s="16"/>
      <c r="DZ161" s="16"/>
      <c r="EA161" s="16"/>
    </row>
    <row r="162" spans="1:131" ht="15" x14ac:dyDescent="0.25">
      <c r="A162" s="51">
        <v>14</v>
      </c>
      <c r="B162" s="25" t="s">
        <v>112</v>
      </c>
      <c r="C162" s="12" t="s">
        <v>54</v>
      </c>
      <c r="D162" s="60">
        <v>9</v>
      </c>
      <c r="E162" s="60">
        <v>0.22</v>
      </c>
      <c r="F162" s="71">
        <f t="shared" si="4"/>
        <v>2</v>
      </c>
      <c r="G162" s="71">
        <f t="shared" si="5"/>
        <v>1</v>
      </c>
      <c r="H162" s="71">
        <v>1</v>
      </c>
      <c r="I162" s="69">
        <v>1</v>
      </c>
      <c r="J162" s="12">
        <v>30</v>
      </c>
      <c r="K162" s="76">
        <v>30</v>
      </c>
      <c r="L162" s="15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>
        <v>2</v>
      </c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  <c r="BY162" s="16"/>
      <c r="BZ162" s="16"/>
      <c r="CA162" s="16"/>
      <c r="CB162" s="16"/>
      <c r="CC162" s="16"/>
      <c r="CD162" s="16"/>
      <c r="CE162" s="16"/>
      <c r="CF162" s="16"/>
      <c r="CG162" s="16"/>
      <c r="CH162" s="16"/>
      <c r="CI162" s="16"/>
      <c r="CJ162" s="16"/>
      <c r="CK162" s="16"/>
      <c r="CL162" s="16"/>
      <c r="CM162" s="16"/>
      <c r="CN162" s="16"/>
      <c r="CO162" s="16"/>
      <c r="CP162" s="16"/>
      <c r="CQ162" s="16"/>
      <c r="CR162" s="16"/>
      <c r="CS162" s="16"/>
      <c r="CT162" s="16"/>
      <c r="CU162" s="16"/>
      <c r="CV162" s="16"/>
      <c r="CW162" s="16"/>
      <c r="CX162" s="16"/>
      <c r="CY162" s="16"/>
      <c r="CZ162" s="16"/>
      <c r="DA162" s="16"/>
      <c r="DB162" s="16"/>
      <c r="DC162" s="16"/>
      <c r="DD162" s="16"/>
      <c r="DE162" s="16"/>
      <c r="DF162" s="16"/>
      <c r="DG162" s="16"/>
      <c r="DH162" s="16"/>
      <c r="DI162" s="16"/>
      <c r="DJ162" s="16"/>
      <c r="DK162" s="16"/>
      <c r="DL162" s="16"/>
      <c r="DM162" s="16"/>
      <c r="DN162" s="16"/>
      <c r="DO162" s="16"/>
      <c r="DP162" s="16"/>
      <c r="DQ162" s="16"/>
      <c r="DR162" s="16"/>
      <c r="DS162" s="16"/>
      <c r="DT162" s="16"/>
      <c r="DU162" s="16"/>
      <c r="DV162" s="16"/>
      <c r="DW162" s="16"/>
      <c r="DX162" s="16"/>
      <c r="DY162" s="16"/>
      <c r="DZ162" s="16"/>
      <c r="EA162" s="16"/>
    </row>
    <row r="163" spans="1:131" ht="15" x14ac:dyDescent="0.25">
      <c r="A163" s="51">
        <v>15</v>
      </c>
      <c r="B163" s="25" t="s">
        <v>113</v>
      </c>
      <c r="C163" s="12" t="s">
        <v>54</v>
      </c>
      <c r="D163" s="60">
        <v>1</v>
      </c>
      <c r="E163" s="60">
        <v>2</v>
      </c>
      <c r="F163" s="71">
        <f t="shared" si="4"/>
        <v>2</v>
      </c>
      <c r="G163" s="71">
        <f t="shared" si="5"/>
        <v>1</v>
      </c>
      <c r="H163" s="71">
        <v>1</v>
      </c>
      <c r="I163" s="69">
        <v>1</v>
      </c>
      <c r="J163" s="12">
        <v>30</v>
      </c>
      <c r="K163" s="76">
        <v>30</v>
      </c>
      <c r="L163" s="15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>
        <v>2</v>
      </c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  <c r="BY163" s="16"/>
      <c r="BZ163" s="16"/>
      <c r="CA163" s="16"/>
      <c r="CB163" s="16"/>
      <c r="CC163" s="16"/>
      <c r="CD163" s="16"/>
      <c r="CE163" s="16"/>
      <c r="CF163" s="16"/>
      <c r="CG163" s="16"/>
      <c r="CH163" s="16"/>
      <c r="CI163" s="16"/>
      <c r="CJ163" s="16"/>
      <c r="CK163" s="16"/>
      <c r="CL163" s="16"/>
      <c r="CM163" s="16"/>
      <c r="CN163" s="16"/>
      <c r="CO163" s="16"/>
      <c r="CP163" s="16"/>
      <c r="CQ163" s="16"/>
      <c r="CR163" s="16"/>
      <c r="CS163" s="16"/>
      <c r="CT163" s="16"/>
      <c r="CU163" s="16"/>
      <c r="CV163" s="16"/>
      <c r="CW163" s="16"/>
      <c r="CX163" s="16"/>
      <c r="CY163" s="16"/>
      <c r="CZ163" s="16"/>
      <c r="DA163" s="16"/>
      <c r="DB163" s="16"/>
      <c r="DC163" s="16"/>
      <c r="DD163" s="16"/>
      <c r="DE163" s="16"/>
      <c r="DF163" s="16"/>
      <c r="DG163" s="16"/>
      <c r="DH163" s="16"/>
      <c r="DI163" s="16"/>
      <c r="DJ163" s="16"/>
      <c r="DK163" s="16"/>
      <c r="DL163" s="16"/>
      <c r="DM163" s="16"/>
      <c r="DN163" s="16"/>
      <c r="DO163" s="16"/>
      <c r="DP163" s="16"/>
      <c r="DQ163" s="16"/>
      <c r="DR163" s="16"/>
      <c r="DS163" s="16"/>
      <c r="DT163" s="16"/>
      <c r="DU163" s="16"/>
      <c r="DV163" s="16"/>
      <c r="DW163" s="16"/>
      <c r="DX163" s="16"/>
      <c r="DY163" s="16"/>
      <c r="DZ163" s="16"/>
      <c r="EA163" s="16"/>
    </row>
    <row r="164" spans="1:131" ht="15" x14ac:dyDescent="0.25">
      <c r="A164" s="51">
        <v>16</v>
      </c>
      <c r="B164" s="25" t="s">
        <v>114</v>
      </c>
      <c r="C164" s="12" t="s">
        <v>54</v>
      </c>
      <c r="D164" s="60">
        <v>3</v>
      </c>
      <c r="E164" s="60">
        <v>0.67</v>
      </c>
      <c r="F164" s="71">
        <f t="shared" si="4"/>
        <v>2</v>
      </c>
      <c r="G164" s="71">
        <f t="shared" si="5"/>
        <v>1</v>
      </c>
      <c r="H164" s="71">
        <v>1</v>
      </c>
      <c r="I164" s="69">
        <v>1</v>
      </c>
      <c r="J164" s="12">
        <v>30</v>
      </c>
      <c r="K164" s="76">
        <v>30</v>
      </c>
      <c r="L164" s="15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>
        <v>2</v>
      </c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  <c r="BY164" s="16"/>
      <c r="BZ164" s="16"/>
      <c r="CA164" s="16"/>
      <c r="CB164" s="16"/>
      <c r="CC164" s="16"/>
      <c r="CD164" s="16"/>
      <c r="CE164" s="16"/>
      <c r="CF164" s="16"/>
      <c r="CG164" s="16"/>
      <c r="CH164" s="16"/>
      <c r="CI164" s="16"/>
      <c r="CJ164" s="16"/>
      <c r="CK164" s="16"/>
      <c r="CL164" s="16"/>
      <c r="CM164" s="16"/>
      <c r="CN164" s="16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  <c r="CY164" s="16"/>
      <c r="CZ164" s="16"/>
      <c r="DA164" s="16"/>
      <c r="DB164" s="16"/>
      <c r="DC164" s="16"/>
      <c r="DD164" s="16"/>
      <c r="DE164" s="16"/>
      <c r="DF164" s="16"/>
      <c r="DG164" s="16"/>
      <c r="DH164" s="16"/>
      <c r="DI164" s="16"/>
      <c r="DJ164" s="16"/>
      <c r="DK164" s="16"/>
      <c r="DL164" s="16"/>
      <c r="DM164" s="16"/>
      <c r="DN164" s="16"/>
      <c r="DO164" s="16"/>
      <c r="DP164" s="16"/>
      <c r="DQ164" s="16"/>
      <c r="DR164" s="16"/>
      <c r="DS164" s="16"/>
      <c r="DT164" s="16"/>
      <c r="DU164" s="16"/>
      <c r="DV164" s="16"/>
      <c r="DW164" s="16"/>
      <c r="DX164" s="16"/>
      <c r="DY164" s="16"/>
      <c r="DZ164" s="16"/>
      <c r="EA164" s="16"/>
    </row>
    <row r="165" spans="1:131" ht="15" x14ac:dyDescent="0.25">
      <c r="A165" s="51">
        <v>17</v>
      </c>
      <c r="B165" s="25" t="s">
        <v>115</v>
      </c>
      <c r="C165" s="12" t="s">
        <v>54</v>
      </c>
      <c r="D165" s="60">
        <v>4</v>
      </c>
      <c r="E165" s="60">
        <v>0.5</v>
      </c>
      <c r="F165" s="71">
        <f t="shared" si="4"/>
        <v>2</v>
      </c>
      <c r="G165" s="71">
        <f t="shared" si="5"/>
        <v>1</v>
      </c>
      <c r="H165" s="71">
        <v>1</v>
      </c>
      <c r="I165" s="69">
        <v>1</v>
      </c>
      <c r="J165" s="12">
        <v>30</v>
      </c>
      <c r="K165" s="76">
        <v>30</v>
      </c>
      <c r="L165" s="15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>
        <v>2</v>
      </c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  <c r="BY165" s="16"/>
      <c r="BZ165" s="16"/>
      <c r="CA165" s="16"/>
      <c r="CB165" s="16"/>
      <c r="CC165" s="16"/>
      <c r="CD165" s="16"/>
      <c r="CE165" s="16"/>
      <c r="CF165" s="16"/>
      <c r="CG165" s="16"/>
      <c r="CH165" s="16"/>
      <c r="CI165" s="16"/>
      <c r="CJ165" s="16"/>
      <c r="CK165" s="16"/>
      <c r="CL165" s="16"/>
      <c r="CM165" s="16"/>
      <c r="CN165" s="16"/>
      <c r="CO165" s="16"/>
      <c r="CP165" s="16"/>
      <c r="CQ165" s="16"/>
      <c r="CR165" s="16"/>
      <c r="CS165" s="16"/>
      <c r="CT165" s="16"/>
      <c r="CU165" s="16"/>
      <c r="CV165" s="16"/>
      <c r="CW165" s="16"/>
      <c r="CX165" s="16"/>
      <c r="CY165" s="16"/>
      <c r="CZ165" s="16"/>
      <c r="DA165" s="16"/>
      <c r="DB165" s="16"/>
      <c r="DC165" s="16"/>
      <c r="DD165" s="16"/>
      <c r="DE165" s="16"/>
      <c r="DF165" s="16"/>
      <c r="DG165" s="16"/>
      <c r="DH165" s="16"/>
      <c r="DI165" s="16"/>
      <c r="DJ165" s="16"/>
      <c r="DK165" s="16"/>
      <c r="DL165" s="16"/>
      <c r="DM165" s="16"/>
      <c r="DN165" s="16"/>
      <c r="DO165" s="16"/>
      <c r="DP165" s="16"/>
      <c r="DQ165" s="16"/>
      <c r="DR165" s="16"/>
      <c r="DS165" s="16"/>
      <c r="DT165" s="16"/>
      <c r="DU165" s="16"/>
      <c r="DV165" s="16"/>
      <c r="DW165" s="16"/>
      <c r="DX165" s="16"/>
      <c r="DY165" s="16"/>
      <c r="DZ165" s="16"/>
      <c r="EA165" s="16"/>
    </row>
    <row r="166" spans="1:131" ht="15" x14ac:dyDescent="0.25">
      <c r="A166" s="51">
        <v>18</v>
      </c>
      <c r="B166" s="25" t="s">
        <v>116</v>
      </c>
      <c r="C166" s="12" t="s">
        <v>54</v>
      </c>
      <c r="D166" s="60">
        <v>4</v>
      </c>
      <c r="E166" s="60">
        <v>0.5</v>
      </c>
      <c r="F166" s="71">
        <f t="shared" si="4"/>
        <v>2</v>
      </c>
      <c r="G166" s="71">
        <f t="shared" si="5"/>
        <v>1</v>
      </c>
      <c r="H166" s="71">
        <v>1</v>
      </c>
      <c r="I166" s="69">
        <v>1</v>
      </c>
      <c r="J166" s="12">
        <v>30</v>
      </c>
      <c r="K166" s="76">
        <v>30</v>
      </c>
      <c r="L166" s="15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>
        <v>2</v>
      </c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  <c r="BY166" s="16"/>
      <c r="BZ166" s="16"/>
      <c r="CA166" s="16"/>
      <c r="CB166" s="16"/>
      <c r="CC166" s="16"/>
      <c r="CD166" s="16"/>
      <c r="CE166" s="16"/>
      <c r="CF166" s="16"/>
      <c r="CG166" s="16"/>
      <c r="CH166" s="16"/>
      <c r="CI166" s="16"/>
      <c r="CJ166" s="16"/>
      <c r="CK166" s="16"/>
      <c r="CL166" s="16"/>
      <c r="CM166" s="16"/>
      <c r="CN166" s="16"/>
      <c r="CO166" s="16"/>
      <c r="CP166" s="16"/>
      <c r="CQ166" s="16"/>
      <c r="CR166" s="16"/>
      <c r="CS166" s="16"/>
      <c r="CT166" s="16"/>
      <c r="CU166" s="16"/>
      <c r="CV166" s="16"/>
      <c r="CW166" s="16"/>
      <c r="CX166" s="16"/>
      <c r="CY166" s="16"/>
      <c r="CZ166" s="16"/>
      <c r="DA166" s="16"/>
      <c r="DB166" s="16"/>
      <c r="DC166" s="16"/>
      <c r="DD166" s="16"/>
      <c r="DE166" s="16"/>
      <c r="DF166" s="16"/>
      <c r="DG166" s="16"/>
      <c r="DH166" s="16"/>
      <c r="DI166" s="16"/>
      <c r="DJ166" s="16"/>
      <c r="DK166" s="16"/>
      <c r="DL166" s="16"/>
      <c r="DM166" s="16"/>
      <c r="DN166" s="16"/>
      <c r="DO166" s="16"/>
      <c r="DP166" s="16"/>
      <c r="DQ166" s="16"/>
      <c r="DR166" s="16"/>
      <c r="DS166" s="16"/>
      <c r="DT166" s="16"/>
      <c r="DU166" s="16"/>
      <c r="DV166" s="16"/>
      <c r="DW166" s="16"/>
      <c r="DX166" s="16"/>
      <c r="DY166" s="16"/>
      <c r="DZ166" s="16"/>
      <c r="EA166" s="16"/>
    </row>
    <row r="167" spans="1:131" ht="15" x14ac:dyDescent="0.25">
      <c r="A167" s="51">
        <v>19</v>
      </c>
      <c r="B167" s="25" t="s">
        <v>117</v>
      </c>
      <c r="C167" s="12" t="s">
        <v>54</v>
      </c>
      <c r="D167" s="60">
        <v>1</v>
      </c>
      <c r="E167" s="60">
        <v>2</v>
      </c>
      <c r="F167" s="71">
        <f t="shared" si="4"/>
        <v>2</v>
      </c>
      <c r="G167" s="71">
        <f t="shared" si="5"/>
        <v>1</v>
      </c>
      <c r="H167" s="71">
        <v>1</v>
      </c>
      <c r="I167" s="69">
        <v>1</v>
      </c>
      <c r="J167" s="12">
        <v>30</v>
      </c>
      <c r="K167" s="76">
        <v>30</v>
      </c>
      <c r="L167" s="15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>
        <v>2</v>
      </c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  <c r="BY167" s="16"/>
      <c r="BZ167" s="16"/>
      <c r="CA167" s="16"/>
      <c r="CB167" s="16"/>
      <c r="CC167" s="16"/>
      <c r="CD167" s="16"/>
      <c r="CE167" s="16"/>
      <c r="CF167" s="16"/>
      <c r="CG167" s="16"/>
      <c r="CH167" s="16"/>
      <c r="CI167" s="16"/>
      <c r="CJ167" s="16"/>
      <c r="CK167" s="16"/>
      <c r="CL167" s="16"/>
      <c r="CM167" s="16"/>
      <c r="CN167" s="16"/>
      <c r="CO167" s="16"/>
      <c r="CP167" s="16"/>
      <c r="CQ167" s="16"/>
      <c r="CR167" s="16"/>
      <c r="CS167" s="16"/>
      <c r="CT167" s="16"/>
      <c r="CU167" s="16"/>
      <c r="CV167" s="16"/>
      <c r="CW167" s="16"/>
      <c r="CX167" s="16"/>
      <c r="CY167" s="16"/>
      <c r="CZ167" s="16"/>
      <c r="DA167" s="16"/>
      <c r="DB167" s="16"/>
      <c r="DC167" s="16"/>
      <c r="DD167" s="16"/>
      <c r="DE167" s="16"/>
      <c r="DF167" s="16"/>
      <c r="DG167" s="16"/>
      <c r="DH167" s="16"/>
      <c r="DI167" s="16"/>
      <c r="DJ167" s="16"/>
      <c r="DK167" s="16"/>
      <c r="DL167" s="16"/>
      <c r="DM167" s="16"/>
      <c r="DN167" s="16"/>
      <c r="DO167" s="16"/>
      <c r="DP167" s="16"/>
      <c r="DQ167" s="16"/>
      <c r="DR167" s="16"/>
      <c r="DS167" s="16"/>
      <c r="DT167" s="16"/>
      <c r="DU167" s="16"/>
      <c r="DV167" s="16"/>
      <c r="DW167" s="16"/>
      <c r="DX167" s="16"/>
      <c r="DY167" s="16"/>
      <c r="DZ167" s="16"/>
      <c r="EA167" s="16"/>
    </row>
    <row r="168" spans="1:131" ht="15" x14ac:dyDescent="0.25">
      <c r="A168" s="51">
        <v>20</v>
      </c>
      <c r="B168" s="25" t="s">
        <v>118</v>
      </c>
      <c r="C168" s="12" t="s">
        <v>54</v>
      </c>
      <c r="D168" s="60">
        <v>1</v>
      </c>
      <c r="E168" s="60">
        <v>2</v>
      </c>
      <c r="F168" s="71">
        <f t="shared" si="4"/>
        <v>2</v>
      </c>
      <c r="G168" s="71">
        <f t="shared" si="5"/>
        <v>1</v>
      </c>
      <c r="H168" s="71">
        <v>1</v>
      </c>
      <c r="I168" s="69">
        <v>1</v>
      </c>
      <c r="J168" s="12">
        <v>30</v>
      </c>
      <c r="K168" s="76">
        <v>30</v>
      </c>
      <c r="L168" s="15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>
        <v>2</v>
      </c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  <c r="BY168" s="16"/>
      <c r="BZ168" s="16"/>
      <c r="CA168" s="16"/>
      <c r="CB168" s="16"/>
      <c r="CC168" s="16"/>
      <c r="CD168" s="16"/>
      <c r="CE168" s="16"/>
      <c r="CF168" s="16"/>
      <c r="CG168" s="16"/>
      <c r="CH168" s="16"/>
      <c r="CI168" s="16"/>
      <c r="CJ168" s="16"/>
      <c r="CK168" s="16"/>
      <c r="CL168" s="16"/>
      <c r="CM168" s="16"/>
      <c r="CN168" s="16"/>
      <c r="CO168" s="16"/>
      <c r="CP168" s="16"/>
      <c r="CQ168" s="16"/>
      <c r="CR168" s="16"/>
      <c r="CS168" s="16"/>
      <c r="CT168" s="16"/>
      <c r="CU168" s="16"/>
      <c r="CV168" s="16"/>
      <c r="CW168" s="16"/>
      <c r="CX168" s="16"/>
      <c r="CY168" s="16"/>
      <c r="CZ168" s="16"/>
      <c r="DA168" s="16"/>
      <c r="DB168" s="16"/>
      <c r="DC168" s="16"/>
      <c r="DD168" s="16"/>
      <c r="DE168" s="16"/>
      <c r="DF168" s="16"/>
      <c r="DG168" s="16"/>
      <c r="DH168" s="16"/>
      <c r="DI168" s="16"/>
      <c r="DJ168" s="16"/>
      <c r="DK168" s="16"/>
      <c r="DL168" s="16"/>
      <c r="DM168" s="16"/>
      <c r="DN168" s="16"/>
      <c r="DO168" s="16"/>
      <c r="DP168" s="16"/>
      <c r="DQ168" s="16"/>
      <c r="DR168" s="16"/>
      <c r="DS168" s="16"/>
      <c r="DT168" s="16"/>
      <c r="DU168" s="16"/>
      <c r="DV168" s="16"/>
      <c r="DW168" s="16"/>
      <c r="DX168" s="16"/>
      <c r="DY168" s="16"/>
      <c r="DZ168" s="16"/>
      <c r="EA168" s="16"/>
    </row>
    <row r="169" spans="1:131" ht="15" x14ac:dyDescent="0.25">
      <c r="A169" s="51">
        <v>21</v>
      </c>
      <c r="B169" s="25" t="s">
        <v>119</v>
      </c>
      <c r="C169" s="12" t="s">
        <v>54</v>
      </c>
      <c r="D169" s="60">
        <v>1</v>
      </c>
      <c r="E169" s="60">
        <v>2</v>
      </c>
      <c r="F169" s="71">
        <f t="shared" si="4"/>
        <v>2</v>
      </c>
      <c r="G169" s="71">
        <f t="shared" si="5"/>
        <v>1</v>
      </c>
      <c r="H169" s="71">
        <v>1</v>
      </c>
      <c r="I169" s="69">
        <v>1</v>
      </c>
      <c r="J169" s="12">
        <v>31</v>
      </c>
      <c r="K169" s="76">
        <v>31</v>
      </c>
      <c r="L169" s="15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>
        <v>2</v>
      </c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  <c r="BY169" s="16"/>
      <c r="BZ169" s="16"/>
      <c r="CA169" s="16"/>
      <c r="CB169" s="16"/>
      <c r="CC169" s="16"/>
      <c r="CD169" s="16"/>
      <c r="CE169" s="16"/>
      <c r="CF169" s="16"/>
      <c r="CG169" s="16"/>
      <c r="CH169" s="16"/>
      <c r="CI169" s="16"/>
      <c r="CJ169" s="16"/>
      <c r="CK169" s="16"/>
      <c r="CL169" s="16"/>
      <c r="CM169" s="16"/>
      <c r="CN169" s="16"/>
      <c r="CO169" s="16"/>
      <c r="CP169" s="16"/>
      <c r="CQ169" s="16"/>
      <c r="CR169" s="16"/>
      <c r="CS169" s="16"/>
      <c r="CT169" s="16"/>
      <c r="CU169" s="16"/>
      <c r="CV169" s="16"/>
      <c r="CW169" s="16"/>
      <c r="CX169" s="16"/>
      <c r="CY169" s="16"/>
      <c r="CZ169" s="16"/>
      <c r="DA169" s="16"/>
      <c r="DB169" s="16"/>
      <c r="DC169" s="16"/>
      <c r="DD169" s="16"/>
      <c r="DE169" s="16"/>
      <c r="DF169" s="16"/>
      <c r="DG169" s="16"/>
      <c r="DH169" s="16"/>
      <c r="DI169" s="16"/>
      <c r="DJ169" s="16"/>
      <c r="DK169" s="16"/>
      <c r="DL169" s="16"/>
      <c r="DM169" s="16"/>
      <c r="DN169" s="16"/>
      <c r="DO169" s="16"/>
      <c r="DP169" s="16"/>
      <c r="DQ169" s="16"/>
      <c r="DR169" s="16"/>
      <c r="DS169" s="16"/>
      <c r="DT169" s="16"/>
      <c r="DU169" s="16"/>
      <c r="DV169" s="16"/>
      <c r="DW169" s="16"/>
      <c r="DX169" s="16"/>
      <c r="DY169" s="16"/>
      <c r="DZ169" s="16"/>
      <c r="EA169" s="16"/>
    </row>
    <row r="170" spans="1:131" ht="15" x14ac:dyDescent="0.25">
      <c r="A170" s="51">
        <v>22</v>
      </c>
      <c r="B170" s="25" t="s">
        <v>120</v>
      </c>
      <c r="C170" s="12" t="s">
        <v>54</v>
      </c>
      <c r="D170" s="60">
        <v>2</v>
      </c>
      <c r="E170" s="60">
        <v>1</v>
      </c>
      <c r="F170" s="71">
        <f t="shared" si="4"/>
        <v>2</v>
      </c>
      <c r="G170" s="71">
        <f t="shared" si="5"/>
        <v>1</v>
      </c>
      <c r="H170" s="71">
        <v>1</v>
      </c>
      <c r="I170" s="69">
        <v>1</v>
      </c>
      <c r="J170" s="12">
        <v>31</v>
      </c>
      <c r="K170" s="76">
        <v>31</v>
      </c>
      <c r="L170" s="15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>
        <v>2</v>
      </c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  <c r="BY170" s="16"/>
      <c r="BZ170" s="16"/>
      <c r="CA170" s="16"/>
      <c r="CB170" s="16"/>
      <c r="CC170" s="16"/>
      <c r="CD170" s="16"/>
      <c r="CE170" s="16"/>
      <c r="CF170" s="16"/>
      <c r="CG170" s="16"/>
      <c r="CH170" s="16"/>
      <c r="CI170" s="16"/>
      <c r="CJ170" s="16"/>
      <c r="CK170" s="16"/>
      <c r="CL170" s="16"/>
      <c r="CM170" s="16"/>
      <c r="CN170" s="16"/>
      <c r="CO170" s="16"/>
      <c r="CP170" s="16"/>
      <c r="CQ170" s="16"/>
      <c r="CR170" s="16"/>
      <c r="CS170" s="16"/>
      <c r="CT170" s="16"/>
      <c r="CU170" s="16"/>
      <c r="CV170" s="16"/>
      <c r="CW170" s="16"/>
      <c r="CX170" s="16"/>
      <c r="CY170" s="16"/>
      <c r="CZ170" s="16"/>
      <c r="DA170" s="16"/>
      <c r="DB170" s="16"/>
      <c r="DC170" s="16"/>
      <c r="DD170" s="16"/>
      <c r="DE170" s="16"/>
      <c r="DF170" s="16"/>
      <c r="DG170" s="16"/>
      <c r="DH170" s="16"/>
      <c r="DI170" s="16"/>
      <c r="DJ170" s="16"/>
      <c r="DK170" s="16"/>
      <c r="DL170" s="16"/>
      <c r="DM170" s="16"/>
      <c r="DN170" s="16"/>
      <c r="DO170" s="16"/>
      <c r="DP170" s="16"/>
      <c r="DQ170" s="16"/>
      <c r="DR170" s="16"/>
      <c r="DS170" s="16"/>
      <c r="DT170" s="16"/>
      <c r="DU170" s="16"/>
      <c r="DV170" s="16"/>
      <c r="DW170" s="16"/>
      <c r="DX170" s="16"/>
      <c r="DY170" s="16"/>
      <c r="DZ170" s="16"/>
      <c r="EA170" s="16"/>
    </row>
    <row r="171" spans="1:131" ht="15" x14ac:dyDescent="0.25">
      <c r="A171" s="51">
        <v>23</v>
      </c>
      <c r="B171" s="25" t="s">
        <v>121</v>
      </c>
      <c r="C171" s="12" t="s">
        <v>54</v>
      </c>
      <c r="D171" s="60">
        <v>2</v>
      </c>
      <c r="E171" s="60">
        <v>1</v>
      </c>
      <c r="F171" s="71">
        <f t="shared" si="4"/>
        <v>2</v>
      </c>
      <c r="G171" s="71">
        <f t="shared" si="5"/>
        <v>1</v>
      </c>
      <c r="H171" s="71">
        <v>1</v>
      </c>
      <c r="I171" s="69">
        <v>1</v>
      </c>
      <c r="J171" s="12">
        <v>31</v>
      </c>
      <c r="K171" s="76">
        <v>31</v>
      </c>
      <c r="L171" s="15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>
        <v>2</v>
      </c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  <c r="BY171" s="16"/>
      <c r="BZ171" s="16"/>
      <c r="CA171" s="16"/>
      <c r="CB171" s="16"/>
      <c r="CC171" s="16"/>
      <c r="CD171" s="16"/>
      <c r="CE171" s="16"/>
      <c r="CF171" s="16"/>
      <c r="CG171" s="16"/>
      <c r="CH171" s="16"/>
      <c r="CI171" s="16"/>
      <c r="CJ171" s="16"/>
      <c r="CK171" s="16"/>
      <c r="CL171" s="16"/>
      <c r="CM171" s="16"/>
      <c r="CN171" s="16"/>
      <c r="CO171" s="16"/>
      <c r="CP171" s="16"/>
      <c r="CQ171" s="16"/>
      <c r="CR171" s="16"/>
      <c r="CS171" s="16"/>
      <c r="CT171" s="16"/>
      <c r="CU171" s="16"/>
      <c r="CV171" s="16"/>
      <c r="CW171" s="16"/>
      <c r="CX171" s="16"/>
      <c r="CY171" s="16"/>
      <c r="CZ171" s="16"/>
      <c r="DA171" s="16"/>
      <c r="DB171" s="16"/>
      <c r="DC171" s="16"/>
      <c r="DD171" s="16"/>
      <c r="DE171" s="16"/>
      <c r="DF171" s="16"/>
      <c r="DG171" s="16"/>
      <c r="DH171" s="16"/>
      <c r="DI171" s="16"/>
      <c r="DJ171" s="16"/>
      <c r="DK171" s="16"/>
      <c r="DL171" s="16"/>
      <c r="DM171" s="16"/>
      <c r="DN171" s="16"/>
      <c r="DO171" s="16"/>
      <c r="DP171" s="16"/>
      <c r="DQ171" s="16"/>
      <c r="DR171" s="16"/>
      <c r="DS171" s="16"/>
      <c r="DT171" s="16"/>
      <c r="DU171" s="16"/>
      <c r="DV171" s="16"/>
      <c r="DW171" s="16"/>
      <c r="DX171" s="16"/>
      <c r="DY171" s="16"/>
      <c r="DZ171" s="16"/>
      <c r="EA171" s="16"/>
    </row>
    <row r="172" spans="1:131" ht="15" x14ac:dyDescent="0.25">
      <c r="A172" s="51">
        <v>24</v>
      </c>
      <c r="B172" s="25" t="s">
        <v>122</v>
      </c>
      <c r="C172" s="12" t="s">
        <v>54</v>
      </c>
      <c r="D172" s="60">
        <v>1</v>
      </c>
      <c r="E172" s="60">
        <v>2</v>
      </c>
      <c r="F172" s="71">
        <f t="shared" si="4"/>
        <v>2</v>
      </c>
      <c r="G172" s="71">
        <f t="shared" si="5"/>
        <v>1</v>
      </c>
      <c r="H172" s="71">
        <v>1</v>
      </c>
      <c r="I172" s="69">
        <v>1</v>
      </c>
      <c r="J172" s="12">
        <v>31</v>
      </c>
      <c r="K172" s="76">
        <v>31</v>
      </c>
      <c r="L172" s="15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>
        <v>2</v>
      </c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  <c r="BY172" s="16"/>
      <c r="BZ172" s="16"/>
      <c r="CA172" s="16"/>
      <c r="CB172" s="16"/>
      <c r="CC172" s="16"/>
      <c r="CD172" s="16"/>
      <c r="CE172" s="16"/>
      <c r="CF172" s="16"/>
      <c r="CG172" s="16"/>
      <c r="CH172" s="16"/>
      <c r="CI172" s="16"/>
      <c r="CJ172" s="16"/>
      <c r="CK172" s="16"/>
      <c r="CL172" s="16"/>
      <c r="CM172" s="16"/>
      <c r="CN172" s="16"/>
      <c r="CO172" s="16"/>
      <c r="CP172" s="16"/>
      <c r="CQ172" s="16"/>
      <c r="CR172" s="16"/>
      <c r="CS172" s="16"/>
      <c r="CT172" s="16"/>
      <c r="CU172" s="16"/>
      <c r="CV172" s="16"/>
      <c r="CW172" s="16"/>
      <c r="CX172" s="16"/>
      <c r="CY172" s="16"/>
      <c r="CZ172" s="16"/>
      <c r="DA172" s="16"/>
      <c r="DB172" s="16"/>
      <c r="DC172" s="16"/>
      <c r="DD172" s="16"/>
      <c r="DE172" s="16"/>
      <c r="DF172" s="16"/>
      <c r="DG172" s="16"/>
      <c r="DH172" s="16"/>
      <c r="DI172" s="16"/>
      <c r="DJ172" s="16"/>
      <c r="DK172" s="16"/>
      <c r="DL172" s="16"/>
      <c r="DM172" s="16"/>
      <c r="DN172" s="16"/>
      <c r="DO172" s="16"/>
      <c r="DP172" s="16"/>
      <c r="DQ172" s="16"/>
      <c r="DR172" s="16"/>
      <c r="DS172" s="16"/>
      <c r="DT172" s="16"/>
      <c r="DU172" s="16"/>
      <c r="DV172" s="16"/>
      <c r="DW172" s="16"/>
      <c r="DX172" s="16"/>
      <c r="DY172" s="16"/>
      <c r="DZ172" s="16"/>
      <c r="EA172" s="16"/>
    </row>
    <row r="173" spans="1:131" ht="15" x14ac:dyDescent="0.25">
      <c r="A173" s="51">
        <v>25</v>
      </c>
      <c r="B173" s="25" t="s">
        <v>123</v>
      </c>
      <c r="C173" s="12" t="s">
        <v>54</v>
      </c>
      <c r="D173" s="60">
        <v>1</v>
      </c>
      <c r="E173" s="60">
        <v>2</v>
      </c>
      <c r="F173" s="71">
        <f t="shared" si="4"/>
        <v>2</v>
      </c>
      <c r="G173" s="71">
        <f t="shared" si="5"/>
        <v>1</v>
      </c>
      <c r="H173" s="71">
        <v>1</v>
      </c>
      <c r="I173" s="69">
        <v>1</v>
      </c>
      <c r="J173" s="12">
        <v>31</v>
      </c>
      <c r="K173" s="76">
        <v>31</v>
      </c>
      <c r="L173" s="15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>
        <v>2</v>
      </c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  <c r="BY173" s="16"/>
      <c r="BZ173" s="16"/>
      <c r="CA173" s="16"/>
      <c r="CB173" s="16"/>
      <c r="CC173" s="16"/>
      <c r="CD173" s="16"/>
      <c r="CE173" s="16"/>
      <c r="CF173" s="16"/>
      <c r="CG173" s="16"/>
      <c r="CH173" s="16"/>
      <c r="CI173" s="16"/>
      <c r="CJ173" s="16"/>
      <c r="CK173" s="16"/>
      <c r="CL173" s="16"/>
      <c r="CM173" s="16"/>
      <c r="CN173" s="16"/>
      <c r="CO173" s="16"/>
      <c r="CP173" s="16"/>
      <c r="CQ173" s="16"/>
      <c r="CR173" s="16"/>
      <c r="CS173" s="16"/>
      <c r="CT173" s="16"/>
      <c r="CU173" s="16"/>
      <c r="CV173" s="16"/>
      <c r="CW173" s="16"/>
      <c r="CX173" s="16"/>
      <c r="CY173" s="16"/>
      <c r="CZ173" s="16"/>
      <c r="DA173" s="16"/>
      <c r="DB173" s="16"/>
      <c r="DC173" s="16"/>
      <c r="DD173" s="16"/>
      <c r="DE173" s="16"/>
      <c r="DF173" s="16"/>
      <c r="DG173" s="16"/>
      <c r="DH173" s="16"/>
      <c r="DI173" s="16"/>
      <c r="DJ173" s="16"/>
      <c r="DK173" s="16"/>
      <c r="DL173" s="16"/>
      <c r="DM173" s="16"/>
      <c r="DN173" s="16"/>
      <c r="DO173" s="16"/>
      <c r="DP173" s="16"/>
      <c r="DQ173" s="16"/>
      <c r="DR173" s="16"/>
      <c r="DS173" s="16"/>
      <c r="DT173" s="16"/>
      <c r="DU173" s="16"/>
      <c r="DV173" s="16"/>
      <c r="DW173" s="16"/>
      <c r="DX173" s="16"/>
      <c r="DY173" s="16"/>
      <c r="DZ173" s="16"/>
      <c r="EA173" s="16"/>
    </row>
    <row r="174" spans="1:131" ht="15" x14ac:dyDescent="0.25">
      <c r="A174" s="51">
        <v>26</v>
      </c>
      <c r="B174" s="25" t="s">
        <v>124</v>
      </c>
      <c r="C174" s="12" t="s">
        <v>54</v>
      </c>
      <c r="D174" s="60">
        <v>2</v>
      </c>
      <c r="E174" s="60">
        <v>1</v>
      </c>
      <c r="F174" s="71">
        <f t="shared" si="4"/>
        <v>2</v>
      </c>
      <c r="G174" s="71">
        <f t="shared" si="5"/>
        <v>1</v>
      </c>
      <c r="H174" s="71">
        <v>1</v>
      </c>
      <c r="I174" s="69">
        <v>1</v>
      </c>
      <c r="J174" s="12">
        <v>31</v>
      </c>
      <c r="K174" s="76">
        <v>31</v>
      </c>
      <c r="L174" s="15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>
        <v>2</v>
      </c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  <c r="BY174" s="16"/>
      <c r="BZ174" s="16"/>
      <c r="CA174" s="16"/>
      <c r="CB174" s="16"/>
      <c r="CC174" s="16"/>
      <c r="CD174" s="16"/>
      <c r="CE174" s="16"/>
      <c r="CF174" s="16"/>
      <c r="CG174" s="16"/>
      <c r="CH174" s="16"/>
      <c r="CI174" s="16"/>
      <c r="CJ174" s="16"/>
      <c r="CK174" s="16"/>
      <c r="CL174" s="16"/>
      <c r="CM174" s="16"/>
      <c r="CN174" s="16"/>
      <c r="CO174" s="16"/>
      <c r="CP174" s="16"/>
      <c r="CQ174" s="16"/>
      <c r="CR174" s="16"/>
      <c r="CS174" s="16"/>
      <c r="CT174" s="16"/>
      <c r="CU174" s="16"/>
      <c r="CV174" s="16"/>
      <c r="CW174" s="16"/>
      <c r="CX174" s="16"/>
      <c r="CY174" s="16"/>
      <c r="CZ174" s="16"/>
      <c r="DA174" s="16"/>
      <c r="DB174" s="16"/>
      <c r="DC174" s="16"/>
      <c r="DD174" s="16"/>
      <c r="DE174" s="16"/>
      <c r="DF174" s="16"/>
      <c r="DG174" s="16"/>
      <c r="DH174" s="16"/>
      <c r="DI174" s="16"/>
      <c r="DJ174" s="16"/>
      <c r="DK174" s="16"/>
      <c r="DL174" s="16"/>
      <c r="DM174" s="16"/>
      <c r="DN174" s="16"/>
      <c r="DO174" s="16"/>
      <c r="DP174" s="16"/>
      <c r="DQ174" s="16"/>
      <c r="DR174" s="16"/>
      <c r="DS174" s="16"/>
      <c r="DT174" s="16"/>
      <c r="DU174" s="16"/>
      <c r="DV174" s="16"/>
      <c r="DW174" s="16"/>
      <c r="DX174" s="16"/>
      <c r="DY174" s="16"/>
      <c r="DZ174" s="16"/>
      <c r="EA174" s="16"/>
    </row>
    <row r="175" spans="1:131" ht="15" x14ac:dyDescent="0.25">
      <c r="A175" s="51">
        <v>27</v>
      </c>
      <c r="B175" s="25" t="s">
        <v>125</v>
      </c>
      <c r="C175" s="12" t="s">
        <v>54</v>
      </c>
      <c r="D175" s="60">
        <v>1</v>
      </c>
      <c r="E175" s="60">
        <v>2</v>
      </c>
      <c r="F175" s="71">
        <f t="shared" si="4"/>
        <v>2</v>
      </c>
      <c r="G175" s="71">
        <f t="shared" si="5"/>
        <v>1</v>
      </c>
      <c r="H175" s="71">
        <v>1</v>
      </c>
      <c r="I175" s="69">
        <v>1</v>
      </c>
      <c r="J175" s="12">
        <v>31</v>
      </c>
      <c r="K175" s="76">
        <v>31</v>
      </c>
      <c r="L175" s="15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>
        <v>2</v>
      </c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  <c r="BY175" s="16"/>
      <c r="BZ175" s="16"/>
      <c r="CA175" s="16"/>
      <c r="CB175" s="16"/>
      <c r="CC175" s="16"/>
      <c r="CD175" s="16"/>
      <c r="CE175" s="16"/>
      <c r="CF175" s="16"/>
      <c r="CG175" s="16"/>
      <c r="CH175" s="16"/>
      <c r="CI175" s="16"/>
      <c r="CJ175" s="16"/>
      <c r="CK175" s="16"/>
      <c r="CL175" s="16"/>
      <c r="CM175" s="16"/>
      <c r="CN175" s="16"/>
      <c r="CO175" s="16"/>
      <c r="CP175" s="16"/>
      <c r="CQ175" s="16"/>
      <c r="CR175" s="16"/>
      <c r="CS175" s="16"/>
      <c r="CT175" s="16"/>
      <c r="CU175" s="16"/>
      <c r="CV175" s="16"/>
      <c r="CW175" s="16"/>
      <c r="CX175" s="16"/>
      <c r="CY175" s="16"/>
      <c r="CZ175" s="16"/>
      <c r="DA175" s="16"/>
      <c r="DB175" s="16"/>
      <c r="DC175" s="16"/>
      <c r="DD175" s="16"/>
      <c r="DE175" s="16"/>
      <c r="DF175" s="16"/>
      <c r="DG175" s="16"/>
      <c r="DH175" s="16"/>
      <c r="DI175" s="16"/>
      <c r="DJ175" s="16"/>
      <c r="DK175" s="16"/>
      <c r="DL175" s="16"/>
      <c r="DM175" s="16"/>
      <c r="DN175" s="16"/>
      <c r="DO175" s="16"/>
      <c r="DP175" s="16"/>
      <c r="DQ175" s="16"/>
      <c r="DR175" s="16"/>
      <c r="DS175" s="16"/>
      <c r="DT175" s="16"/>
      <c r="DU175" s="16"/>
      <c r="DV175" s="16"/>
      <c r="DW175" s="16"/>
      <c r="DX175" s="16"/>
      <c r="DY175" s="16"/>
      <c r="DZ175" s="16"/>
      <c r="EA175" s="16"/>
    </row>
    <row r="176" spans="1:131" ht="15" x14ac:dyDescent="0.25">
      <c r="A176" s="51">
        <v>28</v>
      </c>
      <c r="B176" s="25" t="s">
        <v>126</v>
      </c>
      <c r="C176" s="12" t="s">
        <v>54</v>
      </c>
      <c r="D176" s="60">
        <v>1</v>
      </c>
      <c r="E176" s="60">
        <v>2</v>
      </c>
      <c r="F176" s="71">
        <f t="shared" si="4"/>
        <v>2</v>
      </c>
      <c r="G176" s="71">
        <f t="shared" si="5"/>
        <v>1</v>
      </c>
      <c r="H176" s="71">
        <v>1</v>
      </c>
      <c r="I176" s="69">
        <v>1</v>
      </c>
      <c r="J176" s="12">
        <v>31</v>
      </c>
      <c r="K176" s="76">
        <v>31</v>
      </c>
      <c r="L176" s="15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>
        <v>2</v>
      </c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  <c r="BY176" s="16"/>
      <c r="BZ176" s="16"/>
      <c r="CA176" s="16"/>
      <c r="CB176" s="16"/>
      <c r="CC176" s="16"/>
      <c r="CD176" s="16"/>
      <c r="CE176" s="16"/>
      <c r="CF176" s="16"/>
      <c r="CG176" s="16"/>
      <c r="CH176" s="16"/>
      <c r="CI176" s="16"/>
      <c r="CJ176" s="16"/>
      <c r="CK176" s="16"/>
      <c r="CL176" s="16"/>
      <c r="CM176" s="16"/>
      <c r="CN176" s="16"/>
      <c r="CO176" s="16"/>
      <c r="CP176" s="16"/>
      <c r="CQ176" s="16"/>
      <c r="CR176" s="16"/>
      <c r="CS176" s="16"/>
      <c r="CT176" s="16"/>
      <c r="CU176" s="16"/>
      <c r="CV176" s="16"/>
      <c r="CW176" s="16"/>
      <c r="CX176" s="16"/>
      <c r="CY176" s="16"/>
      <c r="CZ176" s="16"/>
      <c r="DA176" s="16"/>
      <c r="DB176" s="16"/>
      <c r="DC176" s="16"/>
      <c r="DD176" s="16"/>
      <c r="DE176" s="16"/>
      <c r="DF176" s="16"/>
      <c r="DG176" s="16"/>
      <c r="DH176" s="16"/>
      <c r="DI176" s="16"/>
      <c r="DJ176" s="16"/>
      <c r="DK176" s="16"/>
      <c r="DL176" s="16"/>
      <c r="DM176" s="16"/>
      <c r="DN176" s="16"/>
      <c r="DO176" s="16"/>
      <c r="DP176" s="16"/>
      <c r="DQ176" s="16"/>
      <c r="DR176" s="16"/>
      <c r="DS176" s="16"/>
      <c r="DT176" s="16"/>
      <c r="DU176" s="16"/>
      <c r="DV176" s="16"/>
      <c r="DW176" s="16"/>
      <c r="DX176" s="16"/>
      <c r="DY176" s="16"/>
      <c r="DZ176" s="16"/>
      <c r="EA176" s="16"/>
    </row>
    <row r="177" spans="1:131" ht="15" x14ac:dyDescent="0.25">
      <c r="A177" s="51">
        <v>29</v>
      </c>
      <c r="B177" s="25" t="s">
        <v>127</v>
      </c>
      <c r="C177" s="12" t="s">
        <v>54</v>
      </c>
      <c r="D177" s="60">
        <v>2</v>
      </c>
      <c r="E177" s="60">
        <v>1</v>
      </c>
      <c r="F177" s="71">
        <f t="shared" si="4"/>
        <v>2</v>
      </c>
      <c r="G177" s="71">
        <f t="shared" si="5"/>
        <v>1</v>
      </c>
      <c r="H177" s="71">
        <v>1</v>
      </c>
      <c r="I177" s="69">
        <v>1</v>
      </c>
      <c r="J177" s="12">
        <v>31</v>
      </c>
      <c r="K177" s="76">
        <v>31</v>
      </c>
      <c r="L177" s="15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>
        <v>2</v>
      </c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  <c r="BY177" s="16"/>
      <c r="BZ177" s="16"/>
      <c r="CA177" s="16"/>
      <c r="CB177" s="16"/>
      <c r="CC177" s="16"/>
      <c r="CD177" s="16"/>
      <c r="CE177" s="16"/>
      <c r="CF177" s="16"/>
      <c r="CG177" s="16"/>
      <c r="CH177" s="16"/>
      <c r="CI177" s="16"/>
      <c r="CJ177" s="16"/>
      <c r="CK177" s="16"/>
      <c r="CL177" s="16"/>
      <c r="CM177" s="16"/>
      <c r="CN177" s="16"/>
      <c r="CO177" s="16"/>
      <c r="CP177" s="16"/>
      <c r="CQ177" s="16"/>
      <c r="CR177" s="16"/>
      <c r="CS177" s="16"/>
      <c r="CT177" s="16"/>
      <c r="CU177" s="16"/>
      <c r="CV177" s="16"/>
      <c r="CW177" s="16"/>
      <c r="CX177" s="16"/>
      <c r="CY177" s="16"/>
      <c r="CZ177" s="16"/>
      <c r="DA177" s="16"/>
      <c r="DB177" s="16"/>
      <c r="DC177" s="16"/>
      <c r="DD177" s="16"/>
      <c r="DE177" s="16"/>
      <c r="DF177" s="16"/>
      <c r="DG177" s="16"/>
      <c r="DH177" s="16"/>
      <c r="DI177" s="16"/>
      <c r="DJ177" s="16"/>
      <c r="DK177" s="16"/>
      <c r="DL177" s="16"/>
      <c r="DM177" s="16"/>
      <c r="DN177" s="16"/>
      <c r="DO177" s="16"/>
      <c r="DP177" s="16"/>
      <c r="DQ177" s="16"/>
      <c r="DR177" s="16"/>
      <c r="DS177" s="16"/>
      <c r="DT177" s="16"/>
      <c r="DU177" s="16"/>
      <c r="DV177" s="16"/>
      <c r="DW177" s="16"/>
      <c r="DX177" s="16"/>
      <c r="DY177" s="16"/>
      <c r="DZ177" s="16"/>
      <c r="EA177" s="16"/>
    </row>
    <row r="178" spans="1:131" ht="15" x14ac:dyDescent="0.25">
      <c r="A178" s="51">
        <v>30</v>
      </c>
      <c r="B178" s="25" t="s">
        <v>128</v>
      </c>
      <c r="C178" s="12" t="s">
        <v>54</v>
      </c>
      <c r="D178" s="60">
        <v>4</v>
      </c>
      <c r="E178" s="60">
        <v>0.5</v>
      </c>
      <c r="F178" s="71">
        <f t="shared" si="4"/>
        <v>2</v>
      </c>
      <c r="G178" s="71">
        <f t="shared" si="5"/>
        <v>1</v>
      </c>
      <c r="H178" s="71">
        <v>1</v>
      </c>
      <c r="I178" s="69">
        <v>1</v>
      </c>
      <c r="J178" s="12">
        <v>31</v>
      </c>
      <c r="K178" s="76">
        <v>31</v>
      </c>
      <c r="L178" s="15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>
        <v>2</v>
      </c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  <c r="BY178" s="16"/>
      <c r="BZ178" s="16"/>
      <c r="CA178" s="16"/>
      <c r="CB178" s="16"/>
      <c r="CC178" s="16"/>
      <c r="CD178" s="16"/>
      <c r="CE178" s="16"/>
      <c r="CF178" s="16"/>
      <c r="CG178" s="16"/>
      <c r="CH178" s="16"/>
      <c r="CI178" s="16"/>
      <c r="CJ178" s="16"/>
      <c r="CK178" s="16"/>
      <c r="CL178" s="16"/>
      <c r="CM178" s="16"/>
      <c r="CN178" s="16"/>
      <c r="CO178" s="16"/>
      <c r="CP178" s="16"/>
      <c r="CQ178" s="16"/>
      <c r="CR178" s="16"/>
      <c r="CS178" s="16"/>
      <c r="CT178" s="16"/>
      <c r="CU178" s="16"/>
      <c r="CV178" s="16"/>
      <c r="CW178" s="16"/>
      <c r="CX178" s="16"/>
      <c r="CY178" s="16"/>
      <c r="CZ178" s="16"/>
      <c r="DA178" s="16"/>
      <c r="DB178" s="16"/>
      <c r="DC178" s="16"/>
      <c r="DD178" s="16"/>
      <c r="DE178" s="16"/>
      <c r="DF178" s="16"/>
      <c r="DG178" s="16"/>
      <c r="DH178" s="16"/>
      <c r="DI178" s="16"/>
      <c r="DJ178" s="16"/>
      <c r="DK178" s="16"/>
      <c r="DL178" s="16"/>
      <c r="DM178" s="16"/>
      <c r="DN178" s="16"/>
      <c r="DO178" s="16"/>
      <c r="DP178" s="16"/>
      <c r="DQ178" s="16"/>
      <c r="DR178" s="16"/>
      <c r="DS178" s="16"/>
      <c r="DT178" s="16"/>
      <c r="DU178" s="16"/>
      <c r="DV178" s="16"/>
      <c r="DW178" s="16"/>
      <c r="DX178" s="16"/>
      <c r="DY178" s="16"/>
      <c r="DZ178" s="16"/>
      <c r="EA178" s="16"/>
    </row>
    <row r="179" spans="1:131" ht="12.75" customHeight="1" x14ac:dyDescent="0.2">
      <c r="A179" s="12" t="s">
        <v>18</v>
      </c>
      <c r="B179" s="21" t="s">
        <v>40</v>
      </c>
      <c r="C179" s="21"/>
      <c r="D179" s="61"/>
      <c r="E179" s="61"/>
      <c r="F179" s="71"/>
      <c r="G179" s="71"/>
      <c r="H179" s="71"/>
      <c r="I179" s="73"/>
      <c r="J179" s="12"/>
      <c r="K179" s="76"/>
      <c r="L179" s="15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  <c r="BY179" s="16"/>
      <c r="BZ179" s="16"/>
      <c r="CA179" s="16"/>
      <c r="CB179" s="16"/>
      <c r="CC179" s="16"/>
      <c r="CD179" s="16"/>
      <c r="CE179" s="16"/>
      <c r="CF179" s="16"/>
      <c r="CG179" s="16"/>
      <c r="CH179" s="16"/>
      <c r="CI179" s="16"/>
      <c r="CJ179" s="16"/>
      <c r="CK179" s="16"/>
      <c r="CL179" s="16"/>
      <c r="CM179" s="16"/>
      <c r="CN179" s="16"/>
      <c r="CO179" s="16"/>
      <c r="CP179" s="16"/>
      <c r="CQ179" s="16"/>
      <c r="CR179" s="16"/>
      <c r="CS179" s="16"/>
      <c r="CT179" s="16"/>
      <c r="CU179" s="16"/>
      <c r="CV179" s="16"/>
      <c r="CW179" s="16"/>
      <c r="CX179" s="16"/>
      <c r="CY179" s="16"/>
      <c r="CZ179" s="16"/>
      <c r="DA179" s="16"/>
      <c r="DB179" s="16"/>
      <c r="DC179" s="16"/>
      <c r="DD179" s="16"/>
      <c r="DE179" s="16"/>
      <c r="DF179" s="16"/>
      <c r="DG179" s="16"/>
      <c r="DH179" s="16"/>
      <c r="DI179" s="16"/>
      <c r="DJ179" s="16"/>
      <c r="DK179" s="16"/>
      <c r="DL179" s="16"/>
      <c r="DM179" s="16"/>
      <c r="DN179" s="16"/>
      <c r="DO179" s="16"/>
      <c r="DP179" s="16"/>
      <c r="DQ179" s="16"/>
      <c r="DR179" s="16"/>
      <c r="DS179" s="16"/>
      <c r="DT179" s="16"/>
      <c r="DU179" s="16"/>
      <c r="DV179" s="16"/>
      <c r="DW179" s="16"/>
      <c r="DX179" s="16"/>
      <c r="DY179" s="16"/>
      <c r="DZ179" s="16"/>
      <c r="EA179" s="16"/>
    </row>
    <row r="180" spans="1:131" ht="15" x14ac:dyDescent="0.25">
      <c r="A180" s="51">
        <v>1</v>
      </c>
      <c r="B180" s="25" t="s">
        <v>266</v>
      </c>
      <c r="C180" s="12" t="s">
        <v>49</v>
      </c>
      <c r="D180" s="60">
        <v>217.5</v>
      </c>
      <c r="E180" s="60">
        <v>7.0000000000000007E-2</v>
      </c>
      <c r="F180" s="71">
        <f t="shared" si="4"/>
        <v>15</v>
      </c>
      <c r="G180" s="71">
        <f t="shared" si="5"/>
        <v>2</v>
      </c>
      <c r="H180" s="71">
        <v>1</v>
      </c>
      <c r="I180" s="69">
        <v>2</v>
      </c>
      <c r="J180" s="12">
        <v>29</v>
      </c>
      <c r="K180" s="76">
        <v>30</v>
      </c>
      <c r="L180" s="15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>
        <v>8</v>
      </c>
      <c r="AO180" s="16">
        <v>8</v>
      </c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  <c r="BY180" s="16"/>
      <c r="BZ180" s="16"/>
      <c r="CA180" s="16"/>
      <c r="CB180" s="16"/>
      <c r="CC180" s="16"/>
      <c r="CD180" s="16"/>
      <c r="CE180" s="16"/>
      <c r="CF180" s="16"/>
      <c r="CG180" s="16"/>
      <c r="CH180" s="16"/>
      <c r="CI180" s="16"/>
      <c r="CJ180" s="16"/>
      <c r="CK180" s="16"/>
      <c r="CL180" s="16"/>
      <c r="CM180" s="16"/>
      <c r="CN180" s="16"/>
      <c r="CO180" s="16"/>
      <c r="CP180" s="16"/>
      <c r="CQ180" s="16"/>
      <c r="CR180" s="16"/>
      <c r="CS180" s="16"/>
      <c r="CT180" s="16"/>
      <c r="CU180" s="16"/>
      <c r="CV180" s="16"/>
      <c r="CW180" s="16"/>
      <c r="CX180" s="16"/>
      <c r="CY180" s="16"/>
      <c r="CZ180" s="16"/>
      <c r="DA180" s="16"/>
      <c r="DB180" s="16"/>
      <c r="DC180" s="16"/>
      <c r="DD180" s="16"/>
      <c r="DE180" s="16"/>
      <c r="DF180" s="16"/>
      <c r="DG180" s="16"/>
      <c r="DH180" s="16"/>
      <c r="DI180" s="16"/>
      <c r="DJ180" s="16"/>
      <c r="DK180" s="16"/>
      <c r="DL180" s="16"/>
      <c r="DM180" s="16"/>
      <c r="DN180" s="16"/>
      <c r="DO180" s="16"/>
      <c r="DP180" s="16"/>
      <c r="DQ180" s="16"/>
      <c r="DR180" s="16"/>
      <c r="DS180" s="16"/>
      <c r="DT180" s="16"/>
      <c r="DU180" s="16"/>
      <c r="DV180" s="16"/>
      <c r="DW180" s="16"/>
      <c r="DX180" s="16"/>
      <c r="DY180" s="16"/>
      <c r="DZ180" s="16"/>
      <c r="EA180" s="16"/>
    </row>
    <row r="181" spans="1:131" ht="26.25" x14ac:dyDescent="0.25">
      <c r="A181" s="51">
        <v>2</v>
      </c>
      <c r="B181" s="25" t="s">
        <v>267</v>
      </c>
      <c r="C181" s="12" t="s">
        <v>49</v>
      </c>
      <c r="D181" s="60">
        <v>145</v>
      </c>
      <c r="E181" s="60">
        <v>0.05</v>
      </c>
      <c r="F181" s="71">
        <f t="shared" si="4"/>
        <v>7</v>
      </c>
      <c r="G181" s="71">
        <f t="shared" si="5"/>
        <v>1</v>
      </c>
      <c r="H181" s="71">
        <v>1</v>
      </c>
      <c r="I181" s="69">
        <v>1</v>
      </c>
      <c r="J181" s="12">
        <v>32</v>
      </c>
      <c r="K181" s="76">
        <v>32</v>
      </c>
      <c r="L181" s="15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>
        <v>8</v>
      </c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  <c r="BY181" s="16"/>
      <c r="BZ181" s="16"/>
      <c r="CA181" s="16"/>
      <c r="CB181" s="16"/>
      <c r="CC181" s="16"/>
      <c r="CD181" s="16"/>
      <c r="CE181" s="16"/>
      <c r="CF181" s="16"/>
      <c r="CG181" s="16"/>
      <c r="CH181" s="16"/>
      <c r="CI181" s="16"/>
      <c r="CJ181" s="16"/>
      <c r="CK181" s="16"/>
      <c r="CL181" s="16"/>
      <c r="CM181" s="16"/>
      <c r="CN181" s="16"/>
      <c r="CO181" s="16"/>
      <c r="CP181" s="16"/>
      <c r="CQ181" s="16"/>
      <c r="CR181" s="16"/>
      <c r="CS181" s="16"/>
      <c r="CT181" s="16"/>
      <c r="CU181" s="16"/>
      <c r="CV181" s="16"/>
      <c r="CW181" s="16"/>
      <c r="CX181" s="16"/>
      <c r="CY181" s="16"/>
      <c r="CZ181" s="16"/>
      <c r="DA181" s="16"/>
      <c r="DB181" s="16"/>
      <c r="DC181" s="16"/>
      <c r="DD181" s="16"/>
      <c r="DE181" s="16"/>
      <c r="DF181" s="16"/>
      <c r="DG181" s="16"/>
      <c r="DH181" s="16"/>
      <c r="DI181" s="16"/>
      <c r="DJ181" s="16"/>
      <c r="DK181" s="16"/>
      <c r="DL181" s="16"/>
      <c r="DM181" s="16"/>
      <c r="DN181" s="16"/>
      <c r="DO181" s="16"/>
      <c r="DP181" s="16"/>
      <c r="DQ181" s="16"/>
      <c r="DR181" s="16"/>
      <c r="DS181" s="16"/>
      <c r="DT181" s="16"/>
      <c r="DU181" s="16"/>
      <c r="DV181" s="16"/>
      <c r="DW181" s="16"/>
      <c r="DX181" s="16"/>
      <c r="DY181" s="16"/>
      <c r="DZ181" s="16"/>
      <c r="EA181" s="16"/>
    </row>
    <row r="182" spans="1:131" ht="15" x14ac:dyDescent="0.25">
      <c r="A182" s="51">
        <v>3</v>
      </c>
      <c r="B182" s="25" t="s">
        <v>102</v>
      </c>
      <c r="C182" s="12" t="s">
        <v>49</v>
      </c>
      <c r="D182" s="60">
        <v>260</v>
      </c>
      <c r="E182" s="60">
        <v>0.09</v>
      </c>
      <c r="F182" s="71">
        <f t="shared" si="4"/>
        <v>23</v>
      </c>
      <c r="G182" s="71">
        <f t="shared" si="5"/>
        <v>3</v>
      </c>
      <c r="H182" s="71">
        <v>1</v>
      </c>
      <c r="I182" s="69">
        <v>3</v>
      </c>
      <c r="J182" s="12">
        <v>30</v>
      </c>
      <c r="K182" s="76">
        <v>33</v>
      </c>
      <c r="L182" s="15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>
        <v>8</v>
      </c>
      <c r="AP182" s="16"/>
      <c r="AQ182" s="16">
        <v>8</v>
      </c>
      <c r="AR182" s="16">
        <v>8</v>
      </c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  <c r="BY182" s="16"/>
      <c r="BZ182" s="16"/>
      <c r="CA182" s="16"/>
      <c r="CB182" s="16"/>
      <c r="CC182" s="16"/>
      <c r="CD182" s="16"/>
      <c r="CE182" s="16"/>
      <c r="CF182" s="16"/>
      <c r="CG182" s="16"/>
      <c r="CH182" s="16"/>
      <c r="CI182" s="16"/>
      <c r="CJ182" s="16"/>
      <c r="CK182" s="16"/>
      <c r="CL182" s="16"/>
      <c r="CM182" s="16"/>
      <c r="CN182" s="16"/>
      <c r="CO182" s="16"/>
      <c r="CP182" s="16"/>
      <c r="CQ182" s="16"/>
      <c r="CR182" s="16"/>
      <c r="CS182" s="16"/>
      <c r="CT182" s="16"/>
      <c r="CU182" s="16"/>
      <c r="CV182" s="16"/>
      <c r="CW182" s="16"/>
      <c r="CX182" s="16"/>
      <c r="CY182" s="16"/>
      <c r="CZ182" s="16"/>
      <c r="DA182" s="16"/>
      <c r="DB182" s="16"/>
      <c r="DC182" s="16"/>
      <c r="DD182" s="16"/>
      <c r="DE182" s="16"/>
      <c r="DF182" s="16"/>
      <c r="DG182" s="16"/>
      <c r="DH182" s="16"/>
      <c r="DI182" s="16"/>
      <c r="DJ182" s="16"/>
      <c r="DK182" s="16"/>
      <c r="DL182" s="16"/>
      <c r="DM182" s="16"/>
      <c r="DN182" s="16"/>
      <c r="DO182" s="16"/>
      <c r="DP182" s="16"/>
      <c r="DQ182" s="16"/>
      <c r="DR182" s="16"/>
      <c r="DS182" s="16"/>
      <c r="DT182" s="16"/>
      <c r="DU182" s="16"/>
      <c r="DV182" s="16"/>
      <c r="DW182" s="16"/>
      <c r="DX182" s="16"/>
      <c r="DY182" s="16"/>
      <c r="DZ182" s="16"/>
      <c r="EA182" s="16"/>
    </row>
    <row r="183" spans="1:131" ht="15" x14ac:dyDescent="0.25">
      <c r="A183" s="51">
        <v>4</v>
      </c>
      <c r="B183" s="25" t="s">
        <v>103</v>
      </c>
      <c r="C183" s="12" t="s">
        <v>104</v>
      </c>
      <c r="D183" s="60">
        <v>15</v>
      </c>
      <c r="E183" s="60">
        <v>0.27</v>
      </c>
      <c r="F183" s="71">
        <f t="shared" si="4"/>
        <v>4</v>
      </c>
      <c r="G183" s="71">
        <f t="shared" si="5"/>
        <v>1</v>
      </c>
      <c r="H183" s="71">
        <v>1</v>
      </c>
      <c r="I183" s="69">
        <v>1</v>
      </c>
      <c r="J183" s="12">
        <v>30</v>
      </c>
      <c r="K183" s="76">
        <v>30</v>
      </c>
      <c r="L183" s="15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>
        <v>4</v>
      </c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  <c r="BY183" s="16"/>
      <c r="BZ183" s="16"/>
      <c r="CA183" s="16"/>
      <c r="CB183" s="16"/>
      <c r="CC183" s="16"/>
      <c r="CD183" s="16"/>
      <c r="CE183" s="16"/>
      <c r="CF183" s="16"/>
      <c r="CG183" s="16"/>
      <c r="CH183" s="16"/>
      <c r="CI183" s="16"/>
      <c r="CJ183" s="16"/>
      <c r="CK183" s="16"/>
      <c r="CL183" s="16"/>
      <c r="CM183" s="16"/>
      <c r="CN183" s="16"/>
      <c r="CO183" s="16"/>
      <c r="CP183" s="16"/>
      <c r="CQ183" s="16"/>
      <c r="CR183" s="16"/>
      <c r="CS183" s="16"/>
      <c r="CT183" s="16"/>
      <c r="CU183" s="16"/>
      <c r="CV183" s="16"/>
      <c r="CW183" s="16"/>
      <c r="CX183" s="16"/>
      <c r="CY183" s="16"/>
      <c r="CZ183" s="16"/>
      <c r="DA183" s="16"/>
      <c r="DB183" s="16"/>
      <c r="DC183" s="16"/>
      <c r="DD183" s="16"/>
      <c r="DE183" s="16"/>
      <c r="DF183" s="16"/>
      <c r="DG183" s="16"/>
      <c r="DH183" s="16"/>
      <c r="DI183" s="16"/>
      <c r="DJ183" s="16"/>
      <c r="DK183" s="16"/>
      <c r="DL183" s="16"/>
      <c r="DM183" s="16"/>
      <c r="DN183" s="16"/>
      <c r="DO183" s="16"/>
      <c r="DP183" s="16"/>
      <c r="DQ183" s="16"/>
      <c r="DR183" s="16"/>
      <c r="DS183" s="16"/>
      <c r="DT183" s="16"/>
      <c r="DU183" s="16"/>
      <c r="DV183" s="16"/>
      <c r="DW183" s="16"/>
      <c r="DX183" s="16"/>
      <c r="DY183" s="16"/>
      <c r="DZ183" s="16"/>
      <c r="EA183" s="16"/>
    </row>
    <row r="184" spans="1:131" ht="15" x14ac:dyDescent="0.25">
      <c r="A184" s="51">
        <v>5</v>
      </c>
      <c r="B184" s="25" t="s">
        <v>214</v>
      </c>
      <c r="C184" s="12" t="s">
        <v>104</v>
      </c>
      <c r="D184" s="60">
        <v>7</v>
      </c>
      <c r="E184" s="60">
        <v>0.28999999999999998</v>
      </c>
      <c r="F184" s="71">
        <f t="shared" si="4"/>
        <v>2</v>
      </c>
      <c r="G184" s="71">
        <f t="shared" si="5"/>
        <v>1</v>
      </c>
      <c r="H184" s="71">
        <v>1</v>
      </c>
      <c r="I184" s="69">
        <v>1</v>
      </c>
      <c r="J184" s="12">
        <v>31</v>
      </c>
      <c r="K184" s="76">
        <v>31</v>
      </c>
      <c r="L184" s="15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>
        <v>2</v>
      </c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  <c r="BY184" s="16"/>
      <c r="BZ184" s="16"/>
      <c r="CA184" s="16"/>
      <c r="CB184" s="16"/>
      <c r="CC184" s="16"/>
      <c r="CD184" s="16"/>
      <c r="CE184" s="16"/>
      <c r="CF184" s="16"/>
      <c r="CG184" s="16"/>
      <c r="CH184" s="16"/>
      <c r="CI184" s="16"/>
      <c r="CJ184" s="16"/>
      <c r="CK184" s="16"/>
      <c r="CL184" s="16"/>
      <c r="CM184" s="16"/>
      <c r="CN184" s="16"/>
      <c r="CO184" s="16"/>
      <c r="CP184" s="16"/>
      <c r="CQ184" s="16"/>
      <c r="CR184" s="16"/>
      <c r="CS184" s="16"/>
      <c r="CT184" s="16"/>
      <c r="CU184" s="16"/>
      <c r="CV184" s="16"/>
      <c r="CW184" s="16"/>
      <c r="CX184" s="16"/>
      <c r="CY184" s="16"/>
      <c r="CZ184" s="16"/>
      <c r="DA184" s="16"/>
      <c r="DB184" s="16"/>
      <c r="DC184" s="16"/>
      <c r="DD184" s="16"/>
      <c r="DE184" s="16"/>
      <c r="DF184" s="16"/>
      <c r="DG184" s="16"/>
      <c r="DH184" s="16"/>
      <c r="DI184" s="16"/>
      <c r="DJ184" s="16"/>
      <c r="DK184" s="16"/>
      <c r="DL184" s="16"/>
      <c r="DM184" s="16"/>
      <c r="DN184" s="16"/>
      <c r="DO184" s="16"/>
      <c r="DP184" s="16"/>
      <c r="DQ184" s="16"/>
      <c r="DR184" s="16"/>
      <c r="DS184" s="16"/>
      <c r="DT184" s="16"/>
      <c r="DU184" s="16"/>
      <c r="DV184" s="16"/>
      <c r="DW184" s="16"/>
      <c r="DX184" s="16"/>
      <c r="DY184" s="16"/>
      <c r="DZ184" s="16"/>
      <c r="EA184" s="16"/>
    </row>
    <row r="185" spans="1:131" ht="15" x14ac:dyDescent="0.25">
      <c r="A185" s="51">
        <v>6</v>
      </c>
      <c r="B185" s="25" t="s">
        <v>208</v>
      </c>
      <c r="C185" s="12" t="s">
        <v>101</v>
      </c>
      <c r="D185" s="60">
        <v>157</v>
      </c>
      <c r="E185" s="60">
        <v>0.06</v>
      </c>
      <c r="F185" s="71">
        <f t="shared" si="4"/>
        <v>9</v>
      </c>
      <c r="G185" s="71">
        <f t="shared" si="5"/>
        <v>2</v>
      </c>
      <c r="H185" s="71">
        <v>1</v>
      </c>
      <c r="I185" s="69">
        <v>2</v>
      </c>
      <c r="J185" s="12">
        <v>30</v>
      </c>
      <c r="K185" s="76">
        <v>31</v>
      </c>
      <c r="L185" s="15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>
        <v>8</v>
      </c>
      <c r="AP185" s="16">
        <v>2</v>
      </c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  <c r="BY185" s="16"/>
      <c r="BZ185" s="16"/>
      <c r="CA185" s="16"/>
      <c r="CB185" s="16"/>
      <c r="CC185" s="16"/>
      <c r="CD185" s="16"/>
      <c r="CE185" s="16"/>
      <c r="CF185" s="16"/>
      <c r="CG185" s="16"/>
      <c r="CH185" s="16"/>
      <c r="CI185" s="16"/>
      <c r="CJ185" s="16"/>
      <c r="CK185" s="16"/>
      <c r="CL185" s="16"/>
      <c r="CM185" s="16"/>
      <c r="CN185" s="16"/>
      <c r="CO185" s="16"/>
      <c r="CP185" s="16"/>
      <c r="CQ185" s="16"/>
      <c r="CR185" s="16"/>
      <c r="CS185" s="16"/>
      <c r="CT185" s="16"/>
      <c r="CU185" s="16"/>
      <c r="CV185" s="16"/>
      <c r="CW185" s="16"/>
      <c r="CX185" s="16"/>
      <c r="CY185" s="16"/>
      <c r="CZ185" s="16"/>
      <c r="DA185" s="16"/>
      <c r="DB185" s="16"/>
      <c r="DC185" s="16"/>
      <c r="DD185" s="16"/>
      <c r="DE185" s="16"/>
      <c r="DF185" s="16"/>
      <c r="DG185" s="16"/>
      <c r="DH185" s="16"/>
      <c r="DI185" s="16"/>
      <c r="DJ185" s="16"/>
      <c r="DK185" s="16"/>
      <c r="DL185" s="16"/>
      <c r="DM185" s="16"/>
      <c r="DN185" s="16"/>
      <c r="DO185" s="16"/>
      <c r="DP185" s="16"/>
      <c r="DQ185" s="16"/>
      <c r="DR185" s="16"/>
      <c r="DS185" s="16"/>
      <c r="DT185" s="16"/>
      <c r="DU185" s="16"/>
      <c r="DV185" s="16"/>
      <c r="DW185" s="16"/>
      <c r="DX185" s="16"/>
      <c r="DY185" s="16"/>
      <c r="DZ185" s="16"/>
      <c r="EA185" s="16"/>
    </row>
    <row r="186" spans="1:131" ht="15" x14ac:dyDescent="0.25">
      <c r="A186" s="51">
        <v>7</v>
      </c>
      <c r="B186" s="25" t="s">
        <v>209</v>
      </c>
      <c r="C186" s="12" t="s">
        <v>101</v>
      </c>
      <c r="D186" s="60">
        <v>8</v>
      </c>
      <c r="E186" s="60">
        <v>0.25</v>
      </c>
      <c r="F186" s="71">
        <f t="shared" si="4"/>
        <v>2</v>
      </c>
      <c r="G186" s="71">
        <f t="shared" si="5"/>
        <v>1</v>
      </c>
      <c r="H186" s="71">
        <v>1</v>
      </c>
      <c r="I186" s="69">
        <v>1</v>
      </c>
      <c r="J186" s="12">
        <v>30</v>
      </c>
      <c r="K186" s="76">
        <v>30</v>
      </c>
      <c r="L186" s="15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>
        <v>2</v>
      </c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  <c r="BY186" s="16"/>
      <c r="BZ186" s="16"/>
      <c r="CA186" s="16"/>
      <c r="CB186" s="16"/>
      <c r="CC186" s="16"/>
      <c r="CD186" s="16"/>
      <c r="CE186" s="16"/>
      <c r="CF186" s="16"/>
      <c r="CG186" s="16"/>
      <c r="CH186" s="16"/>
      <c r="CI186" s="16"/>
      <c r="CJ186" s="16"/>
      <c r="CK186" s="16"/>
      <c r="CL186" s="16"/>
      <c r="CM186" s="16"/>
      <c r="CN186" s="16"/>
      <c r="CO186" s="16"/>
      <c r="CP186" s="16"/>
      <c r="CQ186" s="16"/>
      <c r="CR186" s="16"/>
      <c r="CS186" s="16"/>
      <c r="CT186" s="16"/>
      <c r="CU186" s="16"/>
      <c r="CV186" s="16"/>
      <c r="CW186" s="16"/>
      <c r="CX186" s="16"/>
      <c r="CY186" s="16"/>
      <c r="CZ186" s="16"/>
      <c r="DA186" s="16"/>
      <c r="DB186" s="16"/>
      <c r="DC186" s="16"/>
      <c r="DD186" s="16"/>
      <c r="DE186" s="16"/>
      <c r="DF186" s="16"/>
      <c r="DG186" s="16"/>
      <c r="DH186" s="16"/>
      <c r="DI186" s="16"/>
      <c r="DJ186" s="16"/>
      <c r="DK186" s="16"/>
      <c r="DL186" s="16"/>
      <c r="DM186" s="16"/>
      <c r="DN186" s="16"/>
      <c r="DO186" s="16"/>
      <c r="DP186" s="16"/>
      <c r="DQ186" s="16"/>
      <c r="DR186" s="16"/>
      <c r="DS186" s="16"/>
      <c r="DT186" s="16"/>
      <c r="DU186" s="16"/>
      <c r="DV186" s="16"/>
      <c r="DW186" s="16"/>
      <c r="DX186" s="16"/>
      <c r="DY186" s="16"/>
      <c r="DZ186" s="16"/>
      <c r="EA186" s="16"/>
    </row>
    <row r="187" spans="1:131" ht="15" x14ac:dyDescent="0.25">
      <c r="A187" s="51">
        <v>8</v>
      </c>
      <c r="B187" s="25" t="s">
        <v>129</v>
      </c>
      <c r="C187" s="12" t="s">
        <v>54</v>
      </c>
      <c r="D187" s="60">
        <v>1</v>
      </c>
      <c r="E187" s="60">
        <v>2</v>
      </c>
      <c r="F187" s="71">
        <f t="shared" si="4"/>
        <v>2</v>
      </c>
      <c r="G187" s="71">
        <f t="shared" si="5"/>
        <v>1</v>
      </c>
      <c r="H187" s="71">
        <v>1</v>
      </c>
      <c r="I187" s="69">
        <v>1</v>
      </c>
      <c r="J187" s="12">
        <v>34</v>
      </c>
      <c r="K187" s="76">
        <v>34</v>
      </c>
      <c r="L187" s="15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>
        <v>2</v>
      </c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  <c r="BY187" s="16"/>
      <c r="BZ187" s="16"/>
      <c r="CA187" s="16"/>
      <c r="CB187" s="16"/>
      <c r="CC187" s="16"/>
      <c r="CD187" s="16"/>
      <c r="CE187" s="16"/>
      <c r="CF187" s="16"/>
      <c r="CG187" s="16"/>
      <c r="CH187" s="16"/>
      <c r="CI187" s="16"/>
      <c r="CJ187" s="16"/>
      <c r="CK187" s="16"/>
      <c r="CL187" s="16"/>
      <c r="CM187" s="16"/>
      <c r="CN187" s="16"/>
      <c r="CO187" s="16"/>
      <c r="CP187" s="16"/>
      <c r="CQ187" s="16"/>
      <c r="CR187" s="16"/>
      <c r="CS187" s="16"/>
      <c r="CT187" s="16"/>
      <c r="CU187" s="16"/>
      <c r="CV187" s="16"/>
      <c r="CW187" s="16"/>
      <c r="CX187" s="16"/>
      <c r="CY187" s="16"/>
      <c r="CZ187" s="16"/>
      <c r="DA187" s="16"/>
      <c r="DB187" s="16"/>
      <c r="DC187" s="16"/>
      <c r="DD187" s="16"/>
      <c r="DE187" s="16"/>
      <c r="DF187" s="16"/>
      <c r="DG187" s="16"/>
      <c r="DH187" s="16"/>
      <c r="DI187" s="16"/>
      <c r="DJ187" s="16"/>
      <c r="DK187" s="16"/>
      <c r="DL187" s="16"/>
      <c r="DM187" s="16"/>
      <c r="DN187" s="16"/>
      <c r="DO187" s="16"/>
      <c r="DP187" s="16"/>
      <c r="DQ187" s="16"/>
      <c r="DR187" s="16"/>
      <c r="DS187" s="16"/>
      <c r="DT187" s="16"/>
      <c r="DU187" s="16"/>
      <c r="DV187" s="16"/>
      <c r="DW187" s="16"/>
      <c r="DX187" s="16"/>
      <c r="DY187" s="16"/>
      <c r="DZ187" s="16"/>
      <c r="EA187" s="16"/>
    </row>
    <row r="188" spans="1:131" ht="15" x14ac:dyDescent="0.25">
      <c r="A188" s="51">
        <v>9</v>
      </c>
      <c r="B188" s="25" t="s">
        <v>130</v>
      </c>
      <c r="C188" s="12" t="s">
        <v>101</v>
      </c>
      <c r="D188" s="60">
        <v>12.5</v>
      </c>
      <c r="E188" s="60">
        <v>0.32</v>
      </c>
      <c r="F188" s="71">
        <f t="shared" si="4"/>
        <v>4</v>
      </c>
      <c r="G188" s="71">
        <f t="shared" si="5"/>
        <v>1</v>
      </c>
      <c r="H188" s="71">
        <v>1</v>
      </c>
      <c r="I188" s="69">
        <v>1</v>
      </c>
      <c r="J188" s="12">
        <v>34</v>
      </c>
      <c r="K188" s="76">
        <v>34</v>
      </c>
      <c r="L188" s="15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>
        <v>4</v>
      </c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  <c r="BY188" s="16"/>
      <c r="BZ188" s="16"/>
      <c r="CA188" s="16"/>
      <c r="CB188" s="16"/>
      <c r="CC188" s="16"/>
      <c r="CD188" s="16"/>
      <c r="CE188" s="16"/>
      <c r="CF188" s="16"/>
      <c r="CG188" s="16"/>
      <c r="CH188" s="16"/>
      <c r="CI188" s="16"/>
      <c r="CJ188" s="16"/>
      <c r="CK188" s="16"/>
      <c r="CL188" s="16"/>
      <c r="CM188" s="16"/>
      <c r="CN188" s="16"/>
      <c r="CO188" s="16"/>
      <c r="CP188" s="16"/>
      <c r="CQ188" s="16"/>
      <c r="CR188" s="16"/>
      <c r="CS188" s="16"/>
      <c r="CT188" s="16"/>
      <c r="CU188" s="16"/>
      <c r="CV188" s="16"/>
      <c r="CW188" s="16"/>
      <c r="CX188" s="16"/>
      <c r="CY188" s="16"/>
      <c r="CZ188" s="16"/>
      <c r="DA188" s="16"/>
      <c r="DB188" s="16"/>
      <c r="DC188" s="16"/>
      <c r="DD188" s="16"/>
      <c r="DE188" s="16"/>
      <c r="DF188" s="16"/>
      <c r="DG188" s="16"/>
      <c r="DH188" s="16"/>
      <c r="DI188" s="16"/>
      <c r="DJ188" s="16"/>
      <c r="DK188" s="16"/>
      <c r="DL188" s="16"/>
      <c r="DM188" s="16"/>
      <c r="DN188" s="16"/>
      <c r="DO188" s="16"/>
      <c r="DP188" s="16"/>
      <c r="DQ188" s="16"/>
      <c r="DR188" s="16"/>
      <c r="DS188" s="16"/>
      <c r="DT188" s="16"/>
      <c r="DU188" s="16"/>
      <c r="DV188" s="16"/>
      <c r="DW188" s="16"/>
      <c r="DX188" s="16"/>
      <c r="DY188" s="16"/>
      <c r="DZ188" s="16"/>
      <c r="EA188" s="16"/>
    </row>
    <row r="189" spans="1:131" ht="15" x14ac:dyDescent="0.25">
      <c r="A189" s="51">
        <v>10</v>
      </c>
      <c r="B189" s="25" t="s">
        <v>131</v>
      </c>
      <c r="C189" s="12" t="s">
        <v>54</v>
      </c>
      <c r="D189" s="60">
        <v>9</v>
      </c>
      <c r="E189" s="60">
        <v>1.77</v>
      </c>
      <c r="F189" s="71">
        <f t="shared" si="4"/>
        <v>16</v>
      </c>
      <c r="G189" s="71">
        <f t="shared" si="5"/>
        <v>2</v>
      </c>
      <c r="H189" s="71">
        <v>1</v>
      </c>
      <c r="I189" s="69">
        <v>2</v>
      </c>
      <c r="J189" s="12">
        <v>32</v>
      </c>
      <c r="K189" s="76">
        <v>33</v>
      </c>
      <c r="L189" s="15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>
        <v>8</v>
      </c>
      <c r="AR189" s="16">
        <v>8</v>
      </c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  <c r="BY189" s="16"/>
      <c r="BZ189" s="16"/>
      <c r="CA189" s="16"/>
      <c r="CB189" s="16"/>
      <c r="CC189" s="16"/>
      <c r="CD189" s="16"/>
      <c r="CE189" s="16"/>
      <c r="CF189" s="16"/>
      <c r="CG189" s="16"/>
      <c r="CH189" s="16"/>
      <c r="CI189" s="16"/>
      <c r="CJ189" s="16"/>
      <c r="CK189" s="16"/>
      <c r="CL189" s="16"/>
      <c r="CM189" s="16"/>
      <c r="CN189" s="16"/>
      <c r="CO189" s="16"/>
      <c r="CP189" s="16"/>
      <c r="CQ189" s="16"/>
      <c r="CR189" s="16"/>
      <c r="CS189" s="16"/>
      <c r="CT189" s="16"/>
      <c r="CU189" s="16"/>
      <c r="CV189" s="16"/>
      <c r="CW189" s="16"/>
      <c r="CX189" s="16"/>
      <c r="CY189" s="16"/>
      <c r="CZ189" s="16"/>
      <c r="DA189" s="16"/>
      <c r="DB189" s="16"/>
      <c r="DC189" s="16"/>
      <c r="DD189" s="16"/>
      <c r="DE189" s="16"/>
      <c r="DF189" s="16"/>
      <c r="DG189" s="16"/>
      <c r="DH189" s="16"/>
      <c r="DI189" s="16"/>
      <c r="DJ189" s="16"/>
      <c r="DK189" s="16"/>
      <c r="DL189" s="16"/>
      <c r="DM189" s="16"/>
      <c r="DN189" s="16"/>
      <c r="DO189" s="16"/>
      <c r="DP189" s="16"/>
      <c r="DQ189" s="16"/>
      <c r="DR189" s="16"/>
      <c r="DS189" s="16"/>
      <c r="DT189" s="16"/>
      <c r="DU189" s="16"/>
      <c r="DV189" s="16"/>
      <c r="DW189" s="16"/>
      <c r="DX189" s="16"/>
      <c r="DY189" s="16"/>
      <c r="DZ189" s="16"/>
      <c r="EA189" s="16"/>
    </row>
    <row r="190" spans="1:131" ht="15" x14ac:dyDescent="0.25">
      <c r="A190" s="51">
        <v>11</v>
      </c>
      <c r="B190" s="25" t="s">
        <v>132</v>
      </c>
      <c r="C190" s="12" t="s">
        <v>54</v>
      </c>
      <c r="D190" s="60">
        <v>5</v>
      </c>
      <c r="E190" s="60">
        <v>1.6</v>
      </c>
      <c r="F190" s="71">
        <f t="shared" si="4"/>
        <v>8</v>
      </c>
      <c r="G190" s="71">
        <f t="shared" si="5"/>
        <v>1</v>
      </c>
      <c r="H190" s="71">
        <v>1</v>
      </c>
      <c r="I190" s="69">
        <v>1</v>
      </c>
      <c r="J190" s="12">
        <v>31</v>
      </c>
      <c r="K190" s="76">
        <v>31</v>
      </c>
      <c r="L190" s="15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>
        <v>8</v>
      </c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  <c r="BY190" s="16"/>
      <c r="BZ190" s="16"/>
      <c r="CA190" s="16"/>
      <c r="CB190" s="16"/>
      <c r="CC190" s="16"/>
      <c r="CD190" s="16"/>
      <c r="CE190" s="16"/>
      <c r="CF190" s="16"/>
      <c r="CG190" s="16"/>
      <c r="CH190" s="16"/>
      <c r="CI190" s="16"/>
      <c r="CJ190" s="16"/>
      <c r="CK190" s="16"/>
      <c r="CL190" s="16"/>
      <c r="CM190" s="16"/>
      <c r="CN190" s="16"/>
      <c r="CO190" s="16"/>
      <c r="CP190" s="16"/>
      <c r="CQ190" s="16"/>
      <c r="CR190" s="16"/>
      <c r="CS190" s="16"/>
      <c r="CT190" s="16"/>
      <c r="CU190" s="16"/>
      <c r="CV190" s="16"/>
      <c r="CW190" s="16"/>
      <c r="CX190" s="16"/>
      <c r="CY190" s="16"/>
      <c r="CZ190" s="16"/>
      <c r="DA190" s="16"/>
      <c r="DB190" s="16"/>
      <c r="DC190" s="16"/>
      <c r="DD190" s="16"/>
      <c r="DE190" s="16"/>
      <c r="DF190" s="16"/>
      <c r="DG190" s="16"/>
      <c r="DH190" s="16"/>
      <c r="DI190" s="16"/>
      <c r="DJ190" s="16"/>
      <c r="DK190" s="16"/>
      <c r="DL190" s="16"/>
      <c r="DM190" s="16"/>
      <c r="DN190" s="16"/>
      <c r="DO190" s="16"/>
      <c r="DP190" s="16"/>
      <c r="DQ190" s="16"/>
      <c r="DR190" s="16"/>
      <c r="DS190" s="16"/>
      <c r="DT190" s="16"/>
      <c r="DU190" s="16"/>
      <c r="DV190" s="16"/>
      <c r="DW190" s="16"/>
      <c r="DX190" s="16"/>
      <c r="DY190" s="16"/>
      <c r="DZ190" s="16"/>
      <c r="EA190" s="16"/>
    </row>
    <row r="191" spans="1:131" ht="15" x14ac:dyDescent="0.25">
      <c r="A191" s="51">
        <v>12</v>
      </c>
      <c r="B191" s="25" t="s">
        <v>133</v>
      </c>
      <c r="C191" s="12" t="s">
        <v>54</v>
      </c>
      <c r="D191" s="60">
        <v>4</v>
      </c>
      <c r="E191" s="60">
        <v>2</v>
      </c>
      <c r="F191" s="71">
        <f t="shared" si="4"/>
        <v>8</v>
      </c>
      <c r="G191" s="71">
        <f t="shared" si="5"/>
        <v>1</v>
      </c>
      <c r="H191" s="71">
        <v>1</v>
      </c>
      <c r="I191" s="69">
        <v>1</v>
      </c>
      <c r="J191" s="12">
        <v>32</v>
      </c>
      <c r="K191" s="76">
        <v>32</v>
      </c>
      <c r="L191" s="15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>
        <v>8</v>
      </c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  <c r="BY191" s="16"/>
      <c r="BZ191" s="16"/>
      <c r="CA191" s="16"/>
      <c r="CB191" s="16"/>
      <c r="CC191" s="16"/>
      <c r="CD191" s="16"/>
      <c r="CE191" s="16"/>
      <c r="CF191" s="16"/>
      <c r="CG191" s="16"/>
      <c r="CH191" s="16"/>
      <c r="CI191" s="16"/>
      <c r="CJ191" s="16"/>
      <c r="CK191" s="16"/>
      <c r="CL191" s="16"/>
      <c r="CM191" s="16"/>
      <c r="CN191" s="16"/>
      <c r="CO191" s="16"/>
      <c r="CP191" s="16"/>
      <c r="CQ191" s="16"/>
      <c r="CR191" s="16"/>
      <c r="CS191" s="16"/>
      <c r="CT191" s="16"/>
      <c r="CU191" s="16"/>
      <c r="CV191" s="16"/>
      <c r="CW191" s="16"/>
      <c r="CX191" s="16"/>
      <c r="CY191" s="16"/>
      <c r="CZ191" s="16"/>
      <c r="DA191" s="16"/>
      <c r="DB191" s="16"/>
      <c r="DC191" s="16"/>
      <c r="DD191" s="16"/>
      <c r="DE191" s="16"/>
      <c r="DF191" s="16"/>
      <c r="DG191" s="16"/>
      <c r="DH191" s="16"/>
      <c r="DI191" s="16"/>
      <c r="DJ191" s="16"/>
      <c r="DK191" s="16"/>
      <c r="DL191" s="16"/>
      <c r="DM191" s="16"/>
      <c r="DN191" s="16"/>
      <c r="DO191" s="16"/>
      <c r="DP191" s="16"/>
      <c r="DQ191" s="16"/>
      <c r="DR191" s="16"/>
      <c r="DS191" s="16"/>
      <c r="DT191" s="16"/>
      <c r="DU191" s="16"/>
      <c r="DV191" s="16"/>
      <c r="DW191" s="16"/>
      <c r="DX191" s="16"/>
      <c r="DY191" s="16"/>
      <c r="DZ191" s="16"/>
      <c r="EA191" s="16"/>
    </row>
    <row r="192" spans="1:131" ht="15" x14ac:dyDescent="0.25">
      <c r="A192" s="51">
        <v>13</v>
      </c>
      <c r="B192" s="25" t="s">
        <v>217</v>
      </c>
      <c r="C192" s="12" t="s">
        <v>49</v>
      </c>
      <c r="D192" s="60">
        <v>125</v>
      </c>
      <c r="E192" s="60">
        <v>0.13</v>
      </c>
      <c r="F192" s="71">
        <f t="shared" si="4"/>
        <v>16</v>
      </c>
      <c r="G192" s="71">
        <f t="shared" si="5"/>
        <v>2</v>
      </c>
      <c r="H192" s="71">
        <v>1</v>
      </c>
      <c r="I192" s="69">
        <v>2</v>
      </c>
      <c r="J192" s="12">
        <v>35</v>
      </c>
      <c r="K192" s="76">
        <v>36</v>
      </c>
      <c r="L192" s="15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>
        <v>8</v>
      </c>
      <c r="AU192" s="16">
        <v>8</v>
      </c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  <c r="BY192" s="16"/>
      <c r="BZ192" s="16"/>
      <c r="CA192" s="16"/>
      <c r="CB192" s="16"/>
      <c r="CC192" s="16"/>
      <c r="CD192" s="16"/>
      <c r="CE192" s="16"/>
      <c r="CF192" s="16"/>
      <c r="CG192" s="16"/>
      <c r="CH192" s="16"/>
      <c r="CI192" s="16"/>
      <c r="CJ192" s="16"/>
      <c r="CK192" s="16"/>
      <c r="CL192" s="16"/>
      <c r="CM192" s="16"/>
      <c r="CN192" s="16"/>
      <c r="CO192" s="16"/>
      <c r="CP192" s="16"/>
      <c r="CQ192" s="16"/>
      <c r="CR192" s="16"/>
      <c r="CS192" s="16"/>
      <c r="CT192" s="16"/>
      <c r="CU192" s="16"/>
      <c r="CV192" s="16"/>
      <c r="CW192" s="16"/>
      <c r="CX192" s="16"/>
      <c r="CY192" s="16"/>
      <c r="CZ192" s="16"/>
      <c r="DA192" s="16"/>
      <c r="DB192" s="16"/>
      <c r="DC192" s="16"/>
      <c r="DD192" s="16"/>
      <c r="DE192" s="16"/>
      <c r="DF192" s="16"/>
      <c r="DG192" s="16"/>
      <c r="DH192" s="16"/>
      <c r="DI192" s="16"/>
      <c r="DJ192" s="16"/>
      <c r="DK192" s="16"/>
      <c r="DL192" s="16"/>
      <c r="DM192" s="16"/>
      <c r="DN192" s="16"/>
      <c r="DO192" s="16"/>
      <c r="DP192" s="16"/>
      <c r="DQ192" s="16"/>
      <c r="DR192" s="16"/>
      <c r="DS192" s="16"/>
      <c r="DT192" s="16"/>
      <c r="DU192" s="16"/>
      <c r="DV192" s="16"/>
      <c r="DW192" s="16"/>
      <c r="DX192" s="16"/>
      <c r="DY192" s="16"/>
      <c r="DZ192" s="16"/>
      <c r="EA192" s="16"/>
    </row>
    <row r="193" spans="1:131" ht="15" x14ac:dyDescent="0.25">
      <c r="A193" s="51">
        <v>14</v>
      </c>
      <c r="B193" s="25" t="s">
        <v>218</v>
      </c>
      <c r="C193" s="12" t="s">
        <v>49</v>
      </c>
      <c r="D193" s="60">
        <v>185</v>
      </c>
      <c r="E193" s="60">
        <v>0.09</v>
      </c>
      <c r="F193" s="71">
        <f t="shared" si="4"/>
        <v>17</v>
      </c>
      <c r="G193" s="71">
        <f t="shared" si="5"/>
        <v>2</v>
      </c>
      <c r="H193" s="71">
        <v>1</v>
      </c>
      <c r="I193" s="69">
        <v>2</v>
      </c>
      <c r="J193" s="12">
        <v>37</v>
      </c>
      <c r="K193" s="76">
        <v>38</v>
      </c>
      <c r="L193" s="15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>
        <v>8</v>
      </c>
      <c r="AW193" s="16">
        <v>8</v>
      </c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  <c r="BY193" s="16"/>
      <c r="BZ193" s="16"/>
      <c r="CA193" s="16"/>
      <c r="CB193" s="16"/>
      <c r="CC193" s="16"/>
      <c r="CD193" s="16"/>
      <c r="CE193" s="16"/>
      <c r="CF193" s="16"/>
      <c r="CG193" s="16"/>
      <c r="CH193" s="16"/>
      <c r="CI193" s="16"/>
      <c r="CJ193" s="16"/>
      <c r="CK193" s="16"/>
      <c r="CL193" s="16"/>
      <c r="CM193" s="16"/>
      <c r="CN193" s="16"/>
      <c r="CO193" s="16"/>
      <c r="CP193" s="16"/>
      <c r="CQ193" s="16"/>
      <c r="CR193" s="16"/>
      <c r="CS193" s="16"/>
      <c r="CT193" s="16"/>
      <c r="CU193" s="16"/>
      <c r="CV193" s="16"/>
      <c r="CW193" s="16"/>
      <c r="CX193" s="16"/>
      <c r="CY193" s="16"/>
      <c r="CZ193" s="16"/>
      <c r="DA193" s="16"/>
      <c r="DB193" s="16"/>
      <c r="DC193" s="16"/>
      <c r="DD193" s="16"/>
      <c r="DE193" s="16"/>
      <c r="DF193" s="16"/>
      <c r="DG193" s="16"/>
      <c r="DH193" s="16"/>
      <c r="DI193" s="16"/>
      <c r="DJ193" s="16"/>
      <c r="DK193" s="16"/>
      <c r="DL193" s="16"/>
      <c r="DM193" s="16"/>
      <c r="DN193" s="16"/>
      <c r="DO193" s="16"/>
      <c r="DP193" s="16"/>
      <c r="DQ193" s="16"/>
      <c r="DR193" s="16"/>
      <c r="DS193" s="16"/>
      <c r="DT193" s="16"/>
      <c r="DU193" s="16"/>
      <c r="DV193" s="16"/>
      <c r="DW193" s="16"/>
      <c r="DX193" s="16"/>
      <c r="DY193" s="16"/>
      <c r="DZ193" s="16"/>
      <c r="EA193" s="16"/>
    </row>
    <row r="194" spans="1:131" ht="13.5" customHeight="1" x14ac:dyDescent="0.2">
      <c r="A194" s="22" t="s">
        <v>20</v>
      </c>
      <c r="B194" s="19" t="s">
        <v>41</v>
      </c>
      <c r="C194" s="27"/>
      <c r="D194" s="63"/>
      <c r="E194" s="63"/>
      <c r="F194" s="71"/>
      <c r="G194" s="71"/>
      <c r="H194" s="71"/>
      <c r="I194" s="75"/>
      <c r="J194" s="12"/>
      <c r="K194" s="76"/>
      <c r="L194" s="15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  <c r="CA194" s="16"/>
      <c r="CB194" s="16"/>
      <c r="CC194" s="16"/>
      <c r="CD194" s="16"/>
      <c r="CE194" s="16"/>
      <c r="CF194" s="16"/>
      <c r="CG194" s="16"/>
      <c r="CH194" s="16"/>
      <c r="CI194" s="16"/>
      <c r="CJ194" s="16"/>
      <c r="CK194" s="16"/>
      <c r="CL194" s="16"/>
      <c r="CM194" s="16"/>
      <c r="CN194" s="16"/>
      <c r="CO194" s="16"/>
      <c r="CP194" s="16"/>
      <c r="CQ194" s="16"/>
      <c r="CR194" s="16"/>
      <c r="CS194" s="16"/>
      <c r="CT194" s="16"/>
      <c r="CU194" s="16"/>
      <c r="CV194" s="16"/>
      <c r="CW194" s="16"/>
      <c r="CX194" s="16"/>
      <c r="CY194" s="16"/>
      <c r="CZ194" s="16"/>
      <c r="DA194" s="16"/>
      <c r="DB194" s="16"/>
      <c r="DC194" s="16"/>
      <c r="DD194" s="16"/>
      <c r="DE194" s="16"/>
      <c r="DF194" s="16"/>
      <c r="DG194" s="16"/>
      <c r="DH194" s="16"/>
      <c r="DI194" s="16"/>
      <c r="DJ194" s="16"/>
      <c r="DK194" s="16"/>
      <c r="DL194" s="16"/>
      <c r="DM194" s="16"/>
      <c r="DN194" s="16"/>
      <c r="DO194" s="16"/>
      <c r="DP194" s="16"/>
      <c r="DQ194" s="16"/>
      <c r="DR194" s="16"/>
      <c r="DS194" s="16"/>
      <c r="DT194" s="16"/>
      <c r="DU194" s="16"/>
      <c r="DV194" s="16"/>
      <c r="DW194" s="16"/>
      <c r="DX194" s="16"/>
      <c r="DY194" s="16"/>
      <c r="DZ194" s="16"/>
      <c r="EA194" s="16"/>
    </row>
    <row r="195" spans="1:131" ht="15" x14ac:dyDescent="0.25">
      <c r="A195" s="51">
        <v>1</v>
      </c>
      <c r="B195" s="25" t="s">
        <v>210</v>
      </c>
      <c r="C195" s="12" t="s">
        <v>101</v>
      </c>
      <c r="D195" s="60">
        <v>92</v>
      </c>
      <c r="E195" s="60">
        <v>0.06</v>
      </c>
      <c r="F195" s="71">
        <f t="shared" si="4"/>
        <v>6</v>
      </c>
      <c r="G195" s="71">
        <f t="shared" si="5"/>
        <v>1</v>
      </c>
      <c r="H195" s="71">
        <v>1</v>
      </c>
      <c r="I195" s="69">
        <v>1</v>
      </c>
      <c r="J195" s="12">
        <v>41</v>
      </c>
      <c r="K195" s="76">
        <v>41</v>
      </c>
      <c r="L195" s="15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>
        <v>6</v>
      </c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  <c r="BY195" s="16"/>
      <c r="BZ195" s="16"/>
      <c r="CA195" s="16"/>
      <c r="CB195" s="16"/>
      <c r="CC195" s="16"/>
      <c r="CD195" s="16"/>
      <c r="CE195" s="16"/>
      <c r="CF195" s="16"/>
      <c r="CG195" s="16"/>
      <c r="CH195" s="16"/>
      <c r="CI195" s="16"/>
      <c r="CJ195" s="16"/>
      <c r="CK195" s="16"/>
      <c r="CL195" s="16"/>
      <c r="CM195" s="16"/>
      <c r="CN195" s="16"/>
      <c r="CO195" s="16"/>
      <c r="CP195" s="16"/>
      <c r="CQ195" s="16"/>
      <c r="CR195" s="16"/>
      <c r="CS195" s="16"/>
      <c r="CT195" s="16"/>
      <c r="CU195" s="16"/>
      <c r="CV195" s="16"/>
      <c r="CW195" s="16"/>
      <c r="CX195" s="16"/>
      <c r="CY195" s="16"/>
      <c r="CZ195" s="16"/>
      <c r="DA195" s="16"/>
      <c r="DB195" s="16"/>
      <c r="DC195" s="16"/>
      <c r="DD195" s="16"/>
      <c r="DE195" s="16"/>
      <c r="DF195" s="16"/>
      <c r="DG195" s="16"/>
      <c r="DH195" s="16"/>
      <c r="DI195" s="16"/>
      <c r="DJ195" s="16"/>
      <c r="DK195" s="16"/>
      <c r="DL195" s="16"/>
      <c r="DM195" s="16"/>
      <c r="DN195" s="16"/>
      <c r="DO195" s="16"/>
      <c r="DP195" s="16"/>
      <c r="DQ195" s="16"/>
      <c r="DR195" s="16"/>
      <c r="DS195" s="16"/>
      <c r="DT195" s="16"/>
      <c r="DU195" s="16"/>
      <c r="DV195" s="16"/>
      <c r="DW195" s="16"/>
      <c r="DX195" s="16"/>
      <c r="DY195" s="16"/>
      <c r="DZ195" s="16"/>
      <c r="EA195" s="16"/>
    </row>
    <row r="196" spans="1:131" ht="15" x14ac:dyDescent="0.25">
      <c r="A196" s="51">
        <v>2</v>
      </c>
      <c r="B196" s="25" t="s">
        <v>134</v>
      </c>
      <c r="C196" s="12" t="s">
        <v>104</v>
      </c>
      <c r="D196" s="60">
        <f>1*2*D195</f>
        <v>184</v>
      </c>
      <c r="E196" s="60">
        <v>0.04</v>
      </c>
      <c r="F196" s="71">
        <f t="shared" si="4"/>
        <v>7</v>
      </c>
      <c r="G196" s="71">
        <f t="shared" si="5"/>
        <v>1</v>
      </c>
      <c r="H196" s="71">
        <v>1</v>
      </c>
      <c r="I196" s="69">
        <v>1</v>
      </c>
      <c r="J196" s="12">
        <v>39</v>
      </c>
      <c r="K196" s="76">
        <v>39</v>
      </c>
      <c r="L196" s="15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>
        <v>8</v>
      </c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  <c r="BY196" s="16"/>
      <c r="BZ196" s="16"/>
      <c r="CA196" s="16"/>
      <c r="CB196" s="16"/>
      <c r="CC196" s="16"/>
      <c r="CD196" s="16"/>
      <c r="CE196" s="16"/>
      <c r="CF196" s="16"/>
      <c r="CG196" s="16"/>
      <c r="CH196" s="16"/>
      <c r="CI196" s="16"/>
      <c r="CJ196" s="16"/>
      <c r="CK196" s="16"/>
      <c r="CL196" s="16"/>
      <c r="CM196" s="16"/>
      <c r="CN196" s="16"/>
      <c r="CO196" s="16"/>
      <c r="CP196" s="16"/>
      <c r="CQ196" s="16"/>
      <c r="CR196" s="16"/>
      <c r="CS196" s="16"/>
      <c r="CT196" s="16"/>
      <c r="CU196" s="16"/>
      <c r="CV196" s="16"/>
      <c r="CW196" s="16"/>
      <c r="CX196" s="16"/>
      <c r="CY196" s="16"/>
      <c r="CZ196" s="16"/>
      <c r="DA196" s="16"/>
      <c r="DB196" s="16"/>
      <c r="DC196" s="16"/>
      <c r="DD196" s="16"/>
      <c r="DE196" s="16"/>
      <c r="DF196" s="16"/>
      <c r="DG196" s="16"/>
      <c r="DH196" s="16"/>
      <c r="DI196" s="16"/>
      <c r="DJ196" s="16"/>
      <c r="DK196" s="16"/>
      <c r="DL196" s="16"/>
      <c r="DM196" s="16"/>
      <c r="DN196" s="16"/>
      <c r="DO196" s="16"/>
      <c r="DP196" s="16"/>
      <c r="DQ196" s="16"/>
      <c r="DR196" s="16"/>
      <c r="DS196" s="16"/>
      <c r="DT196" s="16"/>
      <c r="DU196" s="16"/>
      <c r="DV196" s="16"/>
      <c r="DW196" s="16"/>
      <c r="DX196" s="16"/>
      <c r="DY196" s="16"/>
      <c r="DZ196" s="16"/>
      <c r="EA196" s="16"/>
    </row>
    <row r="197" spans="1:131" ht="15" x14ac:dyDescent="0.25">
      <c r="A197" s="51">
        <v>3</v>
      </c>
      <c r="B197" s="25" t="s">
        <v>135</v>
      </c>
      <c r="C197" s="12" t="s">
        <v>104</v>
      </c>
      <c r="D197" s="60">
        <f>0.1*1*D195</f>
        <v>9.1999999999999993</v>
      </c>
      <c r="E197" s="60">
        <v>0.43</v>
      </c>
      <c r="F197" s="71">
        <f t="shared" si="4"/>
        <v>4</v>
      </c>
      <c r="G197" s="71">
        <f t="shared" si="5"/>
        <v>1</v>
      </c>
      <c r="H197" s="71">
        <v>1</v>
      </c>
      <c r="I197" s="69">
        <v>1</v>
      </c>
      <c r="J197" s="12">
        <v>40</v>
      </c>
      <c r="K197" s="76">
        <v>40</v>
      </c>
      <c r="L197" s="15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>
        <v>4</v>
      </c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  <c r="BY197" s="16"/>
      <c r="BZ197" s="16"/>
      <c r="CA197" s="16"/>
      <c r="CB197" s="16"/>
      <c r="CC197" s="16"/>
      <c r="CD197" s="16"/>
      <c r="CE197" s="16"/>
      <c r="CF197" s="16"/>
      <c r="CG197" s="16"/>
      <c r="CH197" s="16"/>
      <c r="CI197" s="16"/>
      <c r="CJ197" s="16"/>
      <c r="CK197" s="16"/>
      <c r="CL197" s="16"/>
      <c r="CM197" s="16"/>
      <c r="CN197" s="16"/>
      <c r="CO197" s="16"/>
      <c r="CP197" s="16"/>
      <c r="CQ197" s="16"/>
      <c r="CR197" s="16"/>
      <c r="CS197" s="16"/>
      <c r="CT197" s="16"/>
      <c r="CU197" s="16"/>
      <c r="CV197" s="16"/>
      <c r="CW197" s="16"/>
      <c r="CX197" s="16"/>
      <c r="CY197" s="16"/>
      <c r="CZ197" s="16"/>
      <c r="DA197" s="16"/>
      <c r="DB197" s="16"/>
      <c r="DC197" s="16"/>
      <c r="DD197" s="16"/>
      <c r="DE197" s="16"/>
      <c r="DF197" s="16"/>
      <c r="DG197" s="16"/>
      <c r="DH197" s="16"/>
      <c r="DI197" s="16"/>
      <c r="DJ197" s="16"/>
      <c r="DK197" s="16"/>
      <c r="DL197" s="16"/>
      <c r="DM197" s="16"/>
      <c r="DN197" s="16"/>
      <c r="DO197" s="16"/>
      <c r="DP197" s="16"/>
      <c r="DQ197" s="16"/>
      <c r="DR197" s="16"/>
      <c r="DS197" s="16"/>
      <c r="DT197" s="16"/>
      <c r="DU197" s="16"/>
      <c r="DV197" s="16"/>
      <c r="DW197" s="16"/>
      <c r="DX197" s="16"/>
      <c r="DY197" s="16"/>
      <c r="DZ197" s="16"/>
      <c r="EA197" s="16"/>
    </row>
    <row r="198" spans="1:131" ht="15" x14ac:dyDescent="0.25">
      <c r="A198" s="51">
        <v>4</v>
      </c>
      <c r="B198" s="25" t="s">
        <v>211</v>
      </c>
      <c r="C198" s="12" t="s">
        <v>51</v>
      </c>
      <c r="D198" s="60">
        <v>58</v>
      </c>
      <c r="E198" s="60">
        <v>0.03</v>
      </c>
      <c r="F198" s="71">
        <f t="shared" si="4"/>
        <v>2</v>
      </c>
      <c r="G198" s="71">
        <f t="shared" si="5"/>
        <v>1</v>
      </c>
      <c r="H198" s="71">
        <v>1</v>
      </c>
      <c r="I198" s="69">
        <v>1</v>
      </c>
      <c r="J198" s="12">
        <v>40</v>
      </c>
      <c r="K198" s="76">
        <v>40</v>
      </c>
      <c r="L198" s="15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>
        <v>2</v>
      </c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  <c r="BY198" s="16"/>
      <c r="BZ198" s="16"/>
      <c r="CA198" s="16"/>
      <c r="CB198" s="16"/>
      <c r="CC198" s="16"/>
      <c r="CD198" s="16"/>
      <c r="CE198" s="16"/>
      <c r="CF198" s="16"/>
      <c r="CG198" s="16"/>
      <c r="CH198" s="16"/>
      <c r="CI198" s="16"/>
      <c r="CJ198" s="16"/>
      <c r="CK198" s="16"/>
      <c r="CL198" s="16"/>
      <c r="CM198" s="16"/>
      <c r="CN198" s="16"/>
      <c r="CO198" s="16"/>
      <c r="CP198" s="16"/>
      <c r="CQ198" s="16"/>
      <c r="CR198" s="16"/>
      <c r="CS198" s="16"/>
      <c r="CT198" s="16"/>
      <c r="CU198" s="16"/>
      <c r="CV198" s="16"/>
      <c r="CW198" s="16"/>
      <c r="CX198" s="16"/>
      <c r="CY198" s="16"/>
      <c r="CZ198" s="16"/>
      <c r="DA198" s="16"/>
      <c r="DB198" s="16"/>
      <c r="DC198" s="16"/>
      <c r="DD198" s="16"/>
      <c r="DE198" s="16"/>
      <c r="DF198" s="16"/>
      <c r="DG198" s="16"/>
      <c r="DH198" s="16"/>
      <c r="DI198" s="16"/>
      <c r="DJ198" s="16"/>
      <c r="DK198" s="16"/>
      <c r="DL198" s="16"/>
      <c r="DM198" s="16"/>
      <c r="DN198" s="16"/>
      <c r="DO198" s="16"/>
      <c r="DP198" s="16"/>
      <c r="DQ198" s="16"/>
      <c r="DR198" s="16"/>
      <c r="DS198" s="16"/>
      <c r="DT198" s="16"/>
      <c r="DU198" s="16"/>
      <c r="DV198" s="16"/>
      <c r="DW198" s="16"/>
      <c r="DX198" s="16"/>
      <c r="DY198" s="16"/>
      <c r="DZ198" s="16"/>
      <c r="EA198" s="16"/>
    </row>
    <row r="199" spans="1:131" ht="15" x14ac:dyDescent="0.25">
      <c r="A199" s="51">
        <v>5</v>
      </c>
      <c r="B199" s="25" t="s">
        <v>136</v>
      </c>
      <c r="C199" s="12" t="s">
        <v>104</v>
      </c>
      <c r="D199" s="60">
        <f>0.8*1*D195+0.2*0.8*D195</f>
        <v>88.32</v>
      </c>
      <c r="E199" s="60">
        <v>0.05</v>
      </c>
      <c r="F199" s="71">
        <f t="shared" si="4"/>
        <v>4</v>
      </c>
      <c r="G199" s="71">
        <f t="shared" si="5"/>
        <v>1</v>
      </c>
      <c r="H199" s="71">
        <v>1</v>
      </c>
      <c r="I199" s="69">
        <v>1</v>
      </c>
      <c r="J199" s="12">
        <v>41</v>
      </c>
      <c r="K199" s="76">
        <v>41</v>
      </c>
      <c r="L199" s="15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>
        <v>4</v>
      </c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  <c r="BY199" s="16"/>
      <c r="BZ199" s="16"/>
      <c r="CA199" s="16"/>
      <c r="CB199" s="16"/>
      <c r="CC199" s="16"/>
      <c r="CD199" s="16"/>
      <c r="CE199" s="16"/>
      <c r="CF199" s="16"/>
      <c r="CG199" s="16"/>
      <c r="CH199" s="16"/>
      <c r="CI199" s="16"/>
      <c r="CJ199" s="16"/>
      <c r="CK199" s="16"/>
      <c r="CL199" s="16"/>
      <c r="CM199" s="16"/>
      <c r="CN199" s="16"/>
      <c r="CO199" s="16"/>
      <c r="CP199" s="16"/>
      <c r="CQ199" s="16"/>
      <c r="CR199" s="16"/>
      <c r="CS199" s="16"/>
      <c r="CT199" s="16"/>
      <c r="CU199" s="16"/>
      <c r="CV199" s="16"/>
      <c r="CW199" s="16"/>
      <c r="CX199" s="16"/>
      <c r="CY199" s="16"/>
      <c r="CZ199" s="16"/>
      <c r="DA199" s="16"/>
      <c r="DB199" s="16"/>
      <c r="DC199" s="16"/>
      <c r="DD199" s="16"/>
      <c r="DE199" s="16"/>
      <c r="DF199" s="16"/>
      <c r="DG199" s="16"/>
      <c r="DH199" s="16"/>
      <c r="DI199" s="16"/>
      <c r="DJ199" s="16"/>
      <c r="DK199" s="16"/>
      <c r="DL199" s="16"/>
      <c r="DM199" s="16"/>
      <c r="DN199" s="16"/>
      <c r="DO199" s="16"/>
      <c r="DP199" s="16"/>
      <c r="DQ199" s="16"/>
      <c r="DR199" s="16"/>
      <c r="DS199" s="16"/>
      <c r="DT199" s="16"/>
      <c r="DU199" s="16"/>
      <c r="DV199" s="16"/>
      <c r="DW199" s="16"/>
      <c r="DX199" s="16"/>
      <c r="DY199" s="16"/>
      <c r="DZ199" s="16"/>
      <c r="EA199" s="16"/>
    </row>
    <row r="200" spans="1:131" ht="15" x14ac:dyDescent="0.25">
      <c r="A200" s="51">
        <v>6</v>
      </c>
      <c r="B200" s="25" t="s">
        <v>137</v>
      </c>
      <c r="C200" s="12" t="s">
        <v>104</v>
      </c>
      <c r="D200" s="60">
        <f>D196-D197-D198-D199</f>
        <v>28.48</v>
      </c>
      <c r="E200" s="60">
        <v>7.0000000000000007E-2</v>
      </c>
      <c r="F200" s="71">
        <f t="shared" si="4"/>
        <v>2</v>
      </c>
      <c r="G200" s="71">
        <f t="shared" si="5"/>
        <v>1</v>
      </c>
      <c r="H200" s="71">
        <v>1</v>
      </c>
      <c r="I200" s="69">
        <v>1</v>
      </c>
      <c r="J200" s="12">
        <v>42</v>
      </c>
      <c r="K200" s="76">
        <v>42</v>
      </c>
      <c r="L200" s="15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>
        <v>2</v>
      </c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  <c r="BY200" s="16"/>
      <c r="BZ200" s="16"/>
      <c r="CA200" s="16"/>
      <c r="CB200" s="16"/>
      <c r="CC200" s="16"/>
      <c r="CD200" s="16"/>
      <c r="CE200" s="16"/>
      <c r="CF200" s="16"/>
      <c r="CG200" s="16"/>
      <c r="CH200" s="16"/>
      <c r="CI200" s="16"/>
      <c r="CJ200" s="16"/>
      <c r="CK200" s="16"/>
      <c r="CL200" s="16"/>
      <c r="CM200" s="16"/>
      <c r="CN200" s="16"/>
      <c r="CO200" s="16"/>
      <c r="CP200" s="16"/>
      <c r="CQ200" s="16"/>
      <c r="CR200" s="16"/>
      <c r="CS200" s="16"/>
      <c r="CT200" s="16"/>
      <c r="CU200" s="16"/>
      <c r="CV200" s="16"/>
      <c r="CW200" s="16"/>
      <c r="CX200" s="16"/>
      <c r="CY200" s="16"/>
      <c r="CZ200" s="16"/>
      <c r="DA200" s="16"/>
      <c r="DB200" s="16"/>
      <c r="DC200" s="16"/>
      <c r="DD200" s="16"/>
      <c r="DE200" s="16"/>
      <c r="DF200" s="16"/>
      <c r="DG200" s="16"/>
      <c r="DH200" s="16"/>
      <c r="DI200" s="16"/>
      <c r="DJ200" s="16"/>
      <c r="DK200" s="16"/>
      <c r="DL200" s="16"/>
      <c r="DM200" s="16"/>
      <c r="DN200" s="16"/>
      <c r="DO200" s="16"/>
      <c r="DP200" s="16"/>
      <c r="DQ200" s="16"/>
      <c r="DR200" s="16"/>
      <c r="DS200" s="16"/>
      <c r="DT200" s="16"/>
      <c r="DU200" s="16"/>
      <c r="DV200" s="16"/>
      <c r="DW200" s="16"/>
      <c r="DX200" s="16"/>
      <c r="DY200" s="16"/>
      <c r="DZ200" s="16"/>
      <c r="EA200" s="16"/>
    </row>
    <row r="201" spans="1:131" ht="15" x14ac:dyDescent="0.25">
      <c r="A201" s="51">
        <v>7</v>
      </c>
      <c r="B201" s="25" t="s">
        <v>138</v>
      </c>
      <c r="C201" s="12" t="s">
        <v>0</v>
      </c>
      <c r="D201" s="60">
        <v>1</v>
      </c>
      <c r="E201" s="60">
        <v>2</v>
      </c>
      <c r="F201" s="71">
        <f t="shared" si="4"/>
        <v>2</v>
      </c>
      <c r="G201" s="71">
        <f t="shared" si="5"/>
        <v>1</v>
      </c>
      <c r="H201" s="71">
        <v>1</v>
      </c>
      <c r="I201" s="69">
        <v>1</v>
      </c>
      <c r="J201" s="12">
        <v>42</v>
      </c>
      <c r="K201" s="76">
        <v>42</v>
      </c>
      <c r="L201" s="15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>
        <v>2</v>
      </c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  <c r="BY201" s="16"/>
      <c r="BZ201" s="16"/>
      <c r="CA201" s="16"/>
      <c r="CB201" s="16"/>
      <c r="CC201" s="16"/>
      <c r="CD201" s="16"/>
      <c r="CE201" s="16"/>
      <c r="CF201" s="16"/>
      <c r="CG201" s="16"/>
      <c r="CH201" s="16"/>
      <c r="CI201" s="16"/>
      <c r="CJ201" s="16"/>
      <c r="CK201" s="16"/>
      <c r="CL201" s="16"/>
      <c r="CM201" s="16"/>
      <c r="CN201" s="16"/>
      <c r="CO201" s="16"/>
      <c r="CP201" s="16"/>
      <c r="CQ201" s="16"/>
      <c r="CR201" s="16"/>
      <c r="CS201" s="16"/>
      <c r="CT201" s="16"/>
      <c r="CU201" s="16"/>
      <c r="CV201" s="16"/>
      <c r="CW201" s="16"/>
      <c r="CX201" s="16"/>
      <c r="CY201" s="16"/>
      <c r="CZ201" s="16"/>
      <c r="DA201" s="16"/>
      <c r="DB201" s="16"/>
      <c r="DC201" s="16"/>
      <c r="DD201" s="16"/>
      <c r="DE201" s="16"/>
      <c r="DF201" s="16"/>
      <c r="DG201" s="16"/>
      <c r="DH201" s="16"/>
      <c r="DI201" s="16"/>
      <c r="DJ201" s="16"/>
      <c r="DK201" s="16"/>
      <c r="DL201" s="16"/>
      <c r="DM201" s="16"/>
      <c r="DN201" s="16"/>
      <c r="DO201" s="16"/>
      <c r="DP201" s="16"/>
      <c r="DQ201" s="16"/>
      <c r="DR201" s="16"/>
      <c r="DS201" s="16"/>
      <c r="DT201" s="16"/>
      <c r="DU201" s="16"/>
      <c r="DV201" s="16"/>
      <c r="DW201" s="16"/>
      <c r="DX201" s="16"/>
      <c r="DY201" s="16"/>
      <c r="DZ201" s="16"/>
      <c r="EA201" s="16"/>
    </row>
    <row r="202" spans="1:131" ht="15" x14ac:dyDescent="0.25">
      <c r="A202" s="51">
        <v>8</v>
      </c>
      <c r="B202" s="25" t="s">
        <v>139</v>
      </c>
      <c r="C202" s="12" t="s">
        <v>0</v>
      </c>
      <c r="D202" s="60">
        <v>8</v>
      </c>
      <c r="E202" s="60">
        <v>0.5</v>
      </c>
      <c r="F202" s="71">
        <f t="shared" si="4"/>
        <v>4</v>
      </c>
      <c r="G202" s="71">
        <f t="shared" si="5"/>
        <v>1</v>
      </c>
      <c r="H202" s="71">
        <v>1</v>
      </c>
      <c r="I202" s="69">
        <v>1</v>
      </c>
      <c r="J202" s="12">
        <v>42</v>
      </c>
      <c r="K202" s="76">
        <v>42</v>
      </c>
      <c r="L202" s="15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>
        <v>4</v>
      </c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  <c r="BY202" s="16"/>
      <c r="BZ202" s="16"/>
      <c r="CA202" s="16"/>
      <c r="CB202" s="16"/>
      <c r="CC202" s="16"/>
      <c r="CD202" s="16"/>
      <c r="CE202" s="16"/>
      <c r="CF202" s="16"/>
      <c r="CG202" s="16"/>
      <c r="CH202" s="16"/>
      <c r="CI202" s="16"/>
      <c r="CJ202" s="16"/>
      <c r="CK202" s="16"/>
      <c r="CL202" s="16"/>
      <c r="CM202" s="16"/>
      <c r="CN202" s="16"/>
      <c r="CO202" s="16"/>
      <c r="CP202" s="16"/>
      <c r="CQ202" s="16"/>
      <c r="CR202" s="16"/>
      <c r="CS202" s="16"/>
      <c r="CT202" s="16"/>
      <c r="CU202" s="16"/>
      <c r="CV202" s="16"/>
      <c r="CW202" s="16"/>
      <c r="CX202" s="16"/>
      <c r="CY202" s="16"/>
      <c r="CZ202" s="16"/>
      <c r="DA202" s="16"/>
      <c r="DB202" s="16"/>
      <c r="DC202" s="16"/>
      <c r="DD202" s="16"/>
      <c r="DE202" s="16"/>
      <c r="DF202" s="16"/>
      <c r="DG202" s="16"/>
      <c r="DH202" s="16"/>
      <c r="DI202" s="16"/>
      <c r="DJ202" s="16"/>
      <c r="DK202" s="16"/>
      <c r="DL202" s="16"/>
      <c r="DM202" s="16"/>
      <c r="DN202" s="16"/>
      <c r="DO202" s="16"/>
      <c r="DP202" s="16"/>
      <c r="DQ202" s="16"/>
      <c r="DR202" s="16"/>
      <c r="DS202" s="16"/>
      <c r="DT202" s="16"/>
      <c r="DU202" s="16"/>
      <c r="DV202" s="16"/>
      <c r="DW202" s="16"/>
      <c r="DX202" s="16"/>
      <c r="DY202" s="16"/>
      <c r="DZ202" s="16"/>
      <c r="EA202" s="16"/>
    </row>
    <row r="203" spans="1:131" ht="12.75" customHeight="1" x14ac:dyDescent="0.2">
      <c r="A203" s="46" t="s">
        <v>42</v>
      </c>
      <c r="B203" s="47" t="s">
        <v>43</v>
      </c>
      <c r="C203" s="46"/>
      <c r="D203" s="58"/>
      <c r="E203" s="58"/>
      <c r="F203" s="58"/>
      <c r="G203" s="58"/>
      <c r="H203" s="58"/>
      <c r="I203" s="58"/>
      <c r="J203" s="58"/>
      <c r="K203" s="115"/>
      <c r="L203" s="50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  <c r="BY203" s="16"/>
      <c r="BZ203" s="16"/>
      <c r="CA203" s="16"/>
      <c r="CB203" s="16"/>
      <c r="CC203" s="16"/>
      <c r="CD203" s="16"/>
      <c r="CE203" s="16"/>
      <c r="CF203" s="16"/>
      <c r="CG203" s="16"/>
      <c r="CH203" s="16"/>
      <c r="CI203" s="16"/>
      <c r="CJ203" s="16"/>
      <c r="CK203" s="16"/>
      <c r="CL203" s="16"/>
      <c r="CM203" s="16"/>
      <c r="CN203" s="16"/>
      <c r="CO203" s="16"/>
      <c r="CP203" s="16"/>
      <c r="CQ203" s="16"/>
      <c r="CR203" s="16"/>
      <c r="CS203" s="16"/>
      <c r="CT203" s="16"/>
      <c r="CU203" s="16"/>
      <c r="CV203" s="16"/>
      <c r="CW203" s="16"/>
      <c r="CX203" s="16"/>
      <c r="CY203" s="16"/>
      <c r="CZ203" s="16"/>
      <c r="DA203" s="16"/>
      <c r="DB203" s="16"/>
      <c r="DC203" s="16"/>
      <c r="DD203" s="16"/>
      <c r="DE203" s="16"/>
      <c r="DF203" s="16"/>
      <c r="DG203" s="16"/>
      <c r="DH203" s="16"/>
      <c r="DI203" s="16"/>
      <c r="DJ203" s="16"/>
      <c r="DK203" s="16"/>
      <c r="DL203" s="16"/>
      <c r="DM203" s="16"/>
      <c r="DN203" s="16"/>
      <c r="DO203" s="16"/>
      <c r="DP203" s="16"/>
      <c r="DQ203" s="16"/>
      <c r="DR203" s="16"/>
      <c r="DS203" s="16"/>
      <c r="DT203" s="16"/>
      <c r="DU203" s="16"/>
      <c r="DV203" s="16"/>
      <c r="DW203" s="16"/>
      <c r="DX203" s="16"/>
      <c r="DY203" s="16"/>
      <c r="DZ203" s="16"/>
      <c r="EA203" s="16"/>
    </row>
    <row r="204" spans="1:131" ht="12.75" customHeight="1" x14ac:dyDescent="0.2">
      <c r="A204" s="22" t="s">
        <v>16</v>
      </c>
      <c r="B204" s="21" t="s">
        <v>44</v>
      </c>
      <c r="C204" s="21"/>
      <c r="D204" s="61"/>
      <c r="E204" s="61"/>
      <c r="F204" s="71"/>
      <c r="G204" s="71"/>
      <c r="H204" s="71"/>
      <c r="I204" s="73"/>
      <c r="J204" s="12"/>
      <c r="K204" s="76"/>
      <c r="L204" s="15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  <c r="BY204" s="16"/>
      <c r="BZ204" s="16"/>
      <c r="CA204" s="16"/>
      <c r="CB204" s="16"/>
      <c r="CC204" s="16"/>
      <c r="CD204" s="16"/>
      <c r="CE204" s="16"/>
      <c r="CF204" s="16"/>
      <c r="CG204" s="16"/>
      <c r="CH204" s="16"/>
      <c r="CI204" s="16"/>
      <c r="CJ204" s="16"/>
      <c r="CK204" s="16"/>
      <c r="CL204" s="16"/>
      <c r="CM204" s="16"/>
      <c r="CN204" s="16"/>
      <c r="CO204" s="16"/>
      <c r="CP204" s="16"/>
      <c r="CQ204" s="16"/>
      <c r="CR204" s="16"/>
      <c r="CS204" s="16"/>
      <c r="CT204" s="16"/>
      <c r="CU204" s="16"/>
      <c r="CV204" s="16"/>
      <c r="CW204" s="16"/>
      <c r="CX204" s="16"/>
      <c r="CY204" s="16"/>
      <c r="CZ204" s="16"/>
      <c r="DA204" s="16"/>
      <c r="DB204" s="16"/>
      <c r="DC204" s="16"/>
      <c r="DD204" s="16"/>
      <c r="DE204" s="16"/>
      <c r="DF204" s="16"/>
      <c r="DG204" s="16"/>
      <c r="DH204" s="16"/>
      <c r="DI204" s="16"/>
      <c r="DJ204" s="16"/>
      <c r="DK204" s="16"/>
      <c r="DL204" s="16"/>
      <c r="DM204" s="16"/>
      <c r="DN204" s="16"/>
      <c r="DO204" s="16"/>
      <c r="DP204" s="16"/>
      <c r="DQ204" s="16"/>
      <c r="DR204" s="16"/>
      <c r="DS204" s="16"/>
      <c r="DT204" s="16"/>
      <c r="DU204" s="16"/>
      <c r="DV204" s="16"/>
      <c r="DW204" s="16"/>
      <c r="DX204" s="16"/>
      <c r="DY204" s="16"/>
      <c r="DZ204" s="16"/>
      <c r="EA204" s="16"/>
    </row>
    <row r="205" spans="1:131" ht="15" x14ac:dyDescent="0.25">
      <c r="A205" s="51">
        <v>1</v>
      </c>
      <c r="B205" s="25" t="s">
        <v>140</v>
      </c>
      <c r="C205" s="12" t="s">
        <v>0</v>
      </c>
      <c r="D205" s="60">
        <v>1</v>
      </c>
      <c r="E205" s="60">
        <v>2</v>
      </c>
      <c r="F205" s="71">
        <f t="shared" ref="F205:F246" si="6">D205*E205</f>
        <v>2</v>
      </c>
      <c r="G205" s="71">
        <f t="shared" si="5"/>
        <v>1</v>
      </c>
      <c r="H205" s="71">
        <v>1</v>
      </c>
      <c r="I205" s="69">
        <v>1</v>
      </c>
      <c r="J205" s="12">
        <v>51</v>
      </c>
      <c r="K205" s="76">
        <v>51</v>
      </c>
      <c r="L205" s="15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>
        <v>2</v>
      </c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  <c r="BY205" s="16"/>
      <c r="BZ205" s="16"/>
      <c r="CA205" s="16"/>
      <c r="CB205" s="16"/>
      <c r="CC205" s="16"/>
      <c r="CD205" s="16"/>
      <c r="CE205" s="16"/>
      <c r="CF205" s="16"/>
      <c r="CG205" s="16"/>
      <c r="CH205" s="16"/>
      <c r="CI205" s="16"/>
      <c r="CJ205" s="16"/>
      <c r="CK205" s="16"/>
      <c r="CL205" s="16"/>
      <c r="CM205" s="16"/>
      <c r="CN205" s="16"/>
      <c r="CO205" s="16"/>
      <c r="CP205" s="16"/>
      <c r="CQ205" s="16"/>
      <c r="CR205" s="16"/>
      <c r="CS205" s="16"/>
      <c r="CT205" s="16"/>
      <c r="CU205" s="16"/>
      <c r="CV205" s="16"/>
      <c r="CW205" s="16"/>
      <c r="CX205" s="16"/>
      <c r="CY205" s="16"/>
      <c r="CZ205" s="16"/>
      <c r="DA205" s="16"/>
      <c r="DB205" s="16"/>
      <c r="DC205" s="16"/>
      <c r="DD205" s="16"/>
      <c r="DE205" s="16"/>
      <c r="DF205" s="16"/>
      <c r="DG205" s="16"/>
      <c r="DH205" s="16"/>
      <c r="DI205" s="16"/>
      <c r="DJ205" s="16"/>
      <c r="DK205" s="16"/>
      <c r="DL205" s="16"/>
      <c r="DM205" s="16"/>
      <c r="DN205" s="16"/>
      <c r="DO205" s="16"/>
      <c r="DP205" s="16"/>
      <c r="DQ205" s="16"/>
      <c r="DR205" s="16"/>
      <c r="DS205" s="16"/>
      <c r="DT205" s="16"/>
      <c r="DU205" s="16"/>
      <c r="DV205" s="16"/>
      <c r="DW205" s="16"/>
      <c r="DX205" s="16"/>
      <c r="DY205" s="16"/>
      <c r="DZ205" s="16"/>
      <c r="EA205" s="16"/>
    </row>
    <row r="206" spans="1:131" ht="15" x14ac:dyDescent="0.25">
      <c r="A206" s="51">
        <v>2</v>
      </c>
      <c r="B206" s="25" t="s">
        <v>141</v>
      </c>
      <c r="C206" s="12" t="s">
        <v>0</v>
      </c>
      <c r="D206" s="60">
        <v>1</v>
      </c>
      <c r="E206" s="60">
        <v>2</v>
      </c>
      <c r="F206" s="71">
        <f t="shared" si="6"/>
        <v>2</v>
      </c>
      <c r="G206" s="71">
        <f t="shared" si="5"/>
        <v>1</v>
      </c>
      <c r="H206" s="71">
        <v>1</v>
      </c>
      <c r="I206" s="69">
        <v>1</v>
      </c>
      <c r="J206" s="12">
        <v>51</v>
      </c>
      <c r="K206" s="76">
        <v>51</v>
      </c>
      <c r="L206" s="15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>
        <v>2</v>
      </c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  <c r="BY206" s="16"/>
      <c r="BZ206" s="16"/>
      <c r="CA206" s="16"/>
      <c r="CB206" s="16"/>
      <c r="CC206" s="16"/>
      <c r="CD206" s="16"/>
      <c r="CE206" s="16"/>
      <c r="CF206" s="16"/>
      <c r="CG206" s="16"/>
      <c r="CH206" s="16"/>
      <c r="CI206" s="16"/>
      <c r="CJ206" s="16"/>
      <c r="CK206" s="16"/>
      <c r="CL206" s="16"/>
      <c r="CM206" s="16"/>
      <c r="CN206" s="16"/>
      <c r="CO206" s="16"/>
      <c r="CP206" s="16"/>
      <c r="CQ206" s="16"/>
      <c r="CR206" s="16"/>
      <c r="CS206" s="16"/>
      <c r="CT206" s="16"/>
      <c r="CU206" s="16"/>
      <c r="CV206" s="16"/>
      <c r="CW206" s="16"/>
      <c r="CX206" s="16"/>
      <c r="CY206" s="16"/>
      <c r="CZ206" s="16"/>
      <c r="DA206" s="16"/>
      <c r="DB206" s="16"/>
      <c r="DC206" s="16"/>
      <c r="DD206" s="16"/>
      <c r="DE206" s="16"/>
      <c r="DF206" s="16"/>
      <c r="DG206" s="16"/>
      <c r="DH206" s="16"/>
      <c r="DI206" s="16"/>
      <c r="DJ206" s="16"/>
      <c r="DK206" s="16"/>
      <c r="DL206" s="16"/>
      <c r="DM206" s="16"/>
      <c r="DN206" s="16"/>
      <c r="DO206" s="16"/>
      <c r="DP206" s="16"/>
      <c r="DQ206" s="16"/>
      <c r="DR206" s="16"/>
      <c r="DS206" s="16"/>
      <c r="DT206" s="16"/>
      <c r="DU206" s="16"/>
      <c r="DV206" s="16"/>
      <c r="DW206" s="16"/>
      <c r="DX206" s="16"/>
      <c r="DY206" s="16"/>
      <c r="DZ206" s="16"/>
      <c r="EA206" s="16"/>
    </row>
    <row r="207" spans="1:131" ht="15" x14ac:dyDescent="0.25">
      <c r="A207" s="51">
        <v>3</v>
      </c>
      <c r="B207" s="25" t="s">
        <v>142</v>
      </c>
      <c r="C207" s="12" t="s">
        <v>0</v>
      </c>
      <c r="D207" s="60">
        <v>1</v>
      </c>
      <c r="E207" s="60">
        <v>4</v>
      </c>
      <c r="F207" s="71">
        <f t="shared" si="6"/>
        <v>4</v>
      </c>
      <c r="G207" s="71">
        <f t="shared" si="5"/>
        <v>1</v>
      </c>
      <c r="H207" s="71">
        <v>1</v>
      </c>
      <c r="I207" s="69">
        <v>1</v>
      </c>
      <c r="J207" s="12">
        <v>43</v>
      </c>
      <c r="K207" s="76">
        <v>43</v>
      </c>
      <c r="L207" s="15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>
        <v>4</v>
      </c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  <c r="BY207" s="16"/>
      <c r="BZ207" s="16"/>
      <c r="CA207" s="16"/>
      <c r="CB207" s="16"/>
      <c r="CC207" s="16"/>
      <c r="CD207" s="16"/>
      <c r="CE207" s="16"/>
      <c r="CF207" s="16"/>
      <c r="CG207" s="16"/>
      <c r="CH207" s="16"/>
      <c r="CI207" s="16"/>
      <c r="CJ207" s="16"/>
      <c r="CK207" s="16"/>
      <c r="CL207" s="16"/>
      <c r="CM207" s="16"/>
      <c r="CN207" s="16"/>
      <c r="CO207" s="16"/>
      <c r="CP207" s="16"/>
      <c r="CQ207" s="16"/>
      <c r="CR207" s="16"/>
      <c r="CS207" s="16"/>
      <c r="CT207" s="16"/>
      <c r="CU207" s="16"/>
      <c r="CV207" s="16"/>
      <c r="CW207" s="16"/>
      <c r="CX207" s="16"/>
      <c r="CY207" s="16"/>
      <c r="CZ207" s="16"/>
      <c r="DA207" s="16"/>
      <c r="DB207" s="16"/>
      <c r="DC207" s="16"/>
      <c r="DD207" s="16"/>
      <c r="DE207" s="16"/>
      <c r="DF207" s="16"/>
      <c r="DG207" s="16"/>
      <c r="DH207" s="16"/>
      <c r="DI207" s="16"/>
      <c r="DJ207" s="16"/>
      <c r="DK207" s="16"/>
      <c r="DL207" s="16"/>
      <c r="DM207" s="16"/>
      <c r="DN207" s="16"/>
      <c r="DO207" s="16"/>
      <c r="DP207" s="16"/>
      <c r="DQ207" s="16"/>
      <c r="DR207" s="16"/>
      <c r="DS207" s="16"/>
      <c r="DT207" s="16"/>
      <c r="DU207" s="16"/>
      <c r="DV207" s="16"/>
      <c r="DW207" s="16"/>
      <c r="DX207" s="16"/>
      <c r="DY207" s="16"/>
      <c r="DZ207" s="16"/>
      <c r="EA207" s="16"/>
    </row>
    <row r="208" spans="1:131" ht="15" x14ac:dyDescent="0.25">
      <c r="A208" s="51">
        <v>4</v>
      </c>
      <c r="B208" s="25" t="s">
        <v>268</v>
      </c>
      <c r="C208" s="12" t="s">
        <v>49</v>
      </c>
      <c r="D208" s="60">
        <v>13</v>
      </c>
      <c r="E208" s="60">
        <v>0.15</v>
      </c>
      <c r="F208" s="71">
        <f t="shared" si="6"/>
        <v>2</v>
      </c>
      <c r="G208" s="71">
        <f t="shared" ref="G208:G245" si="7">I208*H208</f>
        <v>1</v>
      </c>
      <c r="H208" s="71">
        <v>1</v>
      </c>
      <c r="I208" s="69">
        <v>1</v>
      </c>
      <c r="J208" s="12">
        <v>45</v>
      </c>
      <c r="K208" s="76">
        <v>45</v>
      </c>
      <c r="L208" s="15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>
        <v>2</v>
      </c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  <c r="BY208" s="16"/>
      <c r="BZ208" s="16"/>
      <c r="CA208" s="16"/>
      <c r="CB208" s="16"/>
      <c r="CC208" s="16"/>
      <c r="CD208" s="16"/>
      <c r="CE208" s="16"/>
      <c r="CF208" s="16"/>
      <c r="CG208" s="16"/>
      <c r="CH208" s="16"/>
      <c r="CI208" s="16"/>
      <c r="CJ208" s="16"/>
      <c r="CK208" s="16"/>
      <c r="CL208" s="16"/>
      <c r="CM208" s="16"/>
      <c r="CN208" s="16"/>
      <c r="CO208" s="16"/>
      <c r="CP208" s="16"/>
      <c r="CQ208" s="16"/>
      <c r="CR208" s="16"/>
      <c r="CS208" s="16"/>
      <c r="CT208" s="16"/>
      <c r="CU208" s="16"/>
      <c r="CV208" s="16"/>
      <c r="CW208" s="16"/>
      <c r="CX208" s="16"/>
      <c r="CY208" s="16"/>
      <c r="CZ208" s="16"/>
      <c r="DA208" s="16"/>
      <c r="DB208" s="16"/>
      <c r="DC208" s="16"/>
      <c r="DD208" s="16"/>
      <c r="DE208" s="16"/>
      <c r="DF208" s="16"/>
      <c r="DG208" s="16"/>
      <c r="DH208" s="16"/>
      <c r="DI208" s="16"/>
      <c r="DJ208" s="16"/>
      <c r="DK208" s="16"/>
      <c r="DL208" s="16"/>
      <c r="DM208" s="16"/>
      <c r="DN208" s="16"/>
      <c r="DO208" s="16"/>
      <c r="DP208" s="16"/>
      <c r="DQ208" s="16"/>
      <c r="DR208" s="16"/>
      <c r="DS208" s="16"/>
      <c r="DT208" s="16"/>
      <c r="DU208" s="16"/>
      <c r="DV208" s="16"/>
      <c r="DW208" s="16"/>
      <c r="DX208" s="16"/>
      <c r="DY208" s="16"/>
      <c r="DZ208" s="16"/>
      <c r="EA208" s="16"/>
    </row>
    <row r="209" spans="1:131" ht="26.25" x14ac:dyDescent="0.25">
      <c r="A209" s="51">
        <v>5</v>
      </c>
      <c r="B209" s="25" t="s">
        <v>143</v>
      </c>
      <c r="C209" s="12" t="s">
        <v>0</v>
      </c>
      <c r="D209" s="60">
        <v>3</v>
      </c>
      <c r="E209" s="60">
        <v>2</v>
      </c>
      <c r="F209" s="71">
        <f t="shared" si="6"/>
        <v>6</v>
      </c>
      <c r="G209" s="71">
        <f t="shared" si="7"/>
        <v>1</v>
      </c>
      <c r="H209" s="71">
        <v>1</v>
      </c>
      <c r="I209" s="69">
        <v>1</v>
      </c>
      <c r="J209" s="12">
        <v>65</v>
      </c>
      <c r="K209" s="76">
        <v>65</v>
      </c>
      <c r="L209" s="15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>
        <v>6</v>
      </c>
      <c r="BY209" s="16"/>
      <c r="BZ209" s="16"/>
      <c r="CA209" s="16"/>
      <c r="CB209" s="16"/>
      <c r="CC209" s="16"/>
      <c r="CD209" s="16"/>
      <c r="CE209" s="16"/>
      <c r="CF209" s="16"/>
      <c r="CG209" s="16"/>
      <c r="CH209" s="16"/>
      <c r="CI209" s="16"/>
      <c r="CJ209" s="16"/>
      <c r="CK209" s="16"/>
      <c r="CL209" s="16"/>
      <c r="CM209" s="16"/>
      <c r="CN209" s="16"/>
      <c r="CO209" s="16"/>
      <c r="CP209" s="16"/>
      <c r="CQ209" s="16"/>
      <c r="CR209" s="16"/>
      <c r="CS209" s="16"/>
      <c r="CT209" s="16"/>
      <c r="CU209" s="16"/>
      <c r="CV209" s="16"/>
      <c r="CW209" s="16"/>
      <c r="CX209" s="16"/>
      <c r="CY209" s="16"/>
      <c r="CZ209" s="16"/>
      <c r="DA209" s="16"/>
      <c r="DB209" s="16"/>
      <c r="DC209" s="16"/>
      <c r="DD209" s="16"/>
      <c r="DE209" s="16"/>
      <c r="DF209" s="16"/>
      <c r="DG209" s="16"/>
      <c r="DH209" s="16"/>
      <c r="DI209" s="16"/>
      <c r="DJ209" s="16"/>
      <c r="DK209" s="16"/>
      <c r="DL209" s="16"/>
      <c r="DM209" s="16"/>
      <c r="DN209" s="16"/>
      <c r="DO209" s="16"/>
      <c r="DP209" s="16"/>
      <c r="DQ209" s="16"/>
      <c r="DR209" s="16"/>
      <c r="DS209" s="16"/>
      <c r="DT209" s="16"/>
      <c r="DU209" s="16"/>
      <c r="DV209" s="16"/>
      <c r="DW209" s="16"/>
      <c r="DX209" s="16"/>
      <c r="DY209" s="16"/>
      <c r="DZ209" s="16"/>
      <c r="EA209" s="16"/>
    </row>
    <row r="210" spans="1:131" ht="15" x14ac:dyDescent="0.25">
      <c r="A210" s="51">
        <v>6</v>
      </c>
      <c r="B210" s="25" t="s">
        <v>144</v>
      </c>
      <c r="C210" s="12" t="s">
        <v>0</v>
      </c>
      <c r="D210" s="60">
        <v>6</v>
      </c>
      <c r="E210" s="60">
        <v>0.67</v>
      </c>
      <c r="F210" s="71">
        <f t="shared" si="6"/>
        <v>4</v>
      </c>
      <c r="G210" s="71">
        <f t="shared" si="7"/>
        <v>1</v>
      </c>
      <c r="H210" s="71">
        <v>1</v>
      </c>
      <c r="I210" s="69">
        <v>1</v>
      </c>
      <c r="J210" s="12">
        <v>43</v>
      </c>
      <c r="K210" s="76">
        <v>43</v>
      </c>
      <c r="L210" s="15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>
        <v>4</v>
      </c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  <c r="BY210" s="16"/>
      <c r="BZ210" s="16"/>
      <c r="CA210" s="16"/>
      <c r="CB210" s="16"/>
      <c r="CC210" s="16"/>
      <c r="CD210" s="16"/>
      <c r="CE210" s="16"/>
      <c r="CF210" s="16"/>
      <c r="CG210" s="16"/>
      <c r="CH210" s="16"/>
      <c r="CI210" s="16"/>
      <c r="CJ210" s="16"/>
      <c r="CK210" s="16"/>
      <c r="CL210" s="16"/>
      <c r="CM210" s="16"/>
      <c r="CN210" s="16"/>
      <c r="CO210" s="16"/>
      <c r="CP210" s="16"/>
      <c r="CQ210" s="16"/>
      <c r="CR210" s="16"/>
      <c r="CS210" s="16"/>
      <c r="CT210" s="16"/>
      <c r="CU210" s="16"/>
      <c r="CV210" s="16"/>
      <c r="CW210" s="16"/>
      <c r="CX210" s="16"/>
      <c r="CY210" s="16"/>
      <c r="CZ210" s="16"/>
      <c r="DA210" s="16"/>
      <c r="DB210" s="16"/>
      <c r="DC210" s="16"/>
      <c r="DD210" s="16"/>
      <c r="DE210" s="16"/>
      <c r="DF210" s="16"/>
      <c r="DG210" s="16"/>
      <c r="DH210" s="16"/>
      <c r="DI210" s="16"/>
      <c r="DJ210" s="16"/>
      <c r="DK210" s="16"/>
      <c r="DL210" s="16"/>
      <c r="DM210" s="16"/>
      <c r="DN210" s="16"/>
      <c r="DO210" s="16"/>
      <c r="DP210" s="16"/>
      <c r="DQ210" s="16"/>
      <c r="DR210" s="16"/>
      <c r="DS210" s="16"/>
      <c r="DT210" s="16"/>
      <c r="DU210" s="16"/>
      <c r="DV210" s="16"/>
      <c r="DW210" s="16"/>
      <c r="DX210" s="16"/>
      <c r="DY210" s="16"/>
      <c r="DZ210" s="16"/>
      <c r="EA210" s="16"/>
    </row>
    <row r="211" spans="1:131" ht="15" x14ac:dyDescent="0.25">
      <c r="A211" s="51">
        <v>7</v>
      </c>
      <c r="B211" s="25" t="s">
        <v>269</v>
      </c>
      <c r="C211" s="12" t="s">
        <v>50</v>
      </c>
      <c r="D211" s="60">
        <v>370</v>
      </c>
      <c r="E211" s="60">
        <v>0.06</v>
      </c>
      <c r="F211" s="71">
        <f t="shared" si="6"/>
        <v>22</v>
      </c>
      <c r="G211" s="71">
        <f t="shared" si="7"/>
        <v>3</v>
      </c>
      <c r="H211" s="71">
        <v>1</v>
      </c>
      <c r="I211" s="69">
        <v>3</v>
      </c>
      <c r="J211" s="12">
        <v>43</v>
      </c>
      <c r="K211" s="76">
        <v>45</v>
      </c>
      <c r="L211" s="15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>
        <v>8</v>
      </c>
      <c r="BC211" s="16">
        <v>8</v>
      </c>
      <c r="BD211" s="16">
        <v>8</v>
      </c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  <c r="BY211" s="16"/>
      <c r="BZ211" s="16"/>
      <c r="CA211" s="16"/>
      <c r="CB211" s="16"/>
      <c r="CC211" s="16"/>
      <c r="CD211" s="16"/>
      <c r="CE211" s="16"/>
      <c r="CF211" s="16"/>
      <c r="CG211" s="16"/>
      <c r="CH211" s="16"/>
      <c r="CI211" s="16"/>
      <c r="CJ211" s="16"/>
      <c r="CK211" s="16"/>
      <c r="CL211" s="16"/>
      <c r="CM211" s="16"/>
      <c r="CN211" s="16"/>
      <c r="CO211" s="16"/>
      <c r="CP211" s="16"/>
      <c r="CQ211" s="16"/>
      <c r="CR211" s="16"/>
      <c r="CS211" s="16"/>
      <c r="CT211" s="16"/>
      <c r="CU211" s="16"/>
      <c r="CV211" s="16"/>
      <c r="CW211" s="16"/>
      <c r="CX211" s="16"/>
      <c r="CY211" s="16"/>
      <c r="CZ211" s="16"/>
      <c r="DA211" s="16"/>
      <c r="DB211" s="16"/>
      <c r="DC211" s="16"/>
      <c r="DD211" s="16"/>
      <c r="DE211" s="16"/>
      <c r="DF211" s="16"/>
      <c r="DG211" s="16"/>
      <c r="DH211" s="16"/>
      <c r="DI211" s="16"/>
      <c r="DJ211" s="16"/>
      <c r="DK211" s="16"/>
      <c r="DL211" s="16"/>
      <c r="DM211" s="16"/>
      <c r="DN211" s="16"/>
      <c r="DO211" s="16"/>
      <c r="DP211" s="16"/>
      <c r="DQ211" s="16"/>
      <c r="DR211" s="16"/>
      <c r="DS211" s="16"/>
      <c r="DT211" s="16"/>
      <c r="DU211" s="16"/>
      <c r="DV211" s="16"/>
      <c r="DW211" s="16"/>
      <c r="DX211" s="16"/>
      <c r="DY211" s="16"/>
      <c r="DZ211" s="16"/>
      <c r="EA211" s="16"/>
    </row>
    <row r="212" spans="1:131" ht="15" x14ac:dyDescent="0.25">
      <c r="A212" s="51">
        <v>8</v>
      </c>
      <c r="B212" s="25" t="s">
        <v>270</v>
      </c>
      <c r="C212" s="12" t="s">
        <v>50</v>
      </c>
      <c r="D212" s="60">
        <v>80</v>
      </c>
      <c r="E212" s="60">
        <v>0.2</v>
      </c>
      <c r="F212" s="71">
        <f t="shared" si="6"/>
        <v>16</v>
      </c>
      <c r="G212" s="71">
        <f t="shared" si="7"/>
        <v>2</v>
      </c>
      <c r="H212" s="71">
        <v>1</v>
      </c>
      <c r="I212" s="69">
        <v>2</v>
      </c>
      <c r="J212" s="12">
        <v>53</v>
      </c>
      <c r="K212" s="76">
        <v>54</v>
      </c>
      <c r="L212" s="15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>
        <v>8</v>
      </c>
      <c r="BM212" s="16">
        <v>8</v>
      </c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  <c r="BY212" s="16"/>
      <c r="BZ212" s="16"/>
      <c r="CA212" s="16"/>
      <c r="CB212" s="16"/>
      <c r="CC212" s="16"/>
      <c r="CD212" s="16"/>
      <c r="CE212" s="16"/>
      <c r="CF212" s="16"/>
      <c r="CG212" s="16"/>
      <c r="CH212" s="16"/>
      <c r="CI212" s="16"/>
      <c r="CJ212" s="16"/>
      <c r="CK212" s="16"/>
      <c r="CL212" s="16"/>
      <c r="CM212" s="16"/>
      <c r="CN212" s="16"/>
      <c r="CO212" s="16"/>
      <c r="CP212" s="16"/>
      <c r="CQ212" s="16"/>
      <c r="CR212" s="16"/>
      <c r="CS212" s="16"/>
      <c r="CT212" s="16"/>
      <c r="CU212" s="16"/>
      <c r="CV212" s="16"/>
      <c r="CW212" s="16"/>
      <c r="CX212" s="16"/>
      <c r="CY212" s="16"/>
      <c r="CZ212" s="16"/>
      <c r="DA212" s="16"/>
      <c r="DB212" s="16"/>
      <c r="DC212" s="16"/>
      <c r="DD212" s="16"/>
      <c r="DE212" s="16"/>
      <c r="DF212" s="16"/>
      <c r="DG212" s="16"/>
      <c r="DH212" s="16"/>
      <c r="DI212" s="16"/>
      <c r="DJ212" s="16"/>
      <c r="DK212" s="16"/>
      <c r="DL212" s="16"/>
      <c r="DM212" s="16"/>
      <c r="DN212" s="16"/>
      <c r="DO212" s="16"/>
      <c r="DP212" s="16"/>
      <c r="DQ212" s="16"/>
      <c r="DR212" s="16"/>
      <c r="DS212" s="16"/>
      <c r="DT212" s="16"/>
      <c r="DU212" s="16"/>
      <c r="DV212" s="16"/>
      <c r="DW212" s="16"/>
      <c r="DX212" s="16"/>
      <c r="DY212" s="16"/>
      <c r="DZ212" s="16"/>
      <c r="EA212" s="16"/>
    </row>
    <row r="213" spans="1:131" ht="15" x14ac:dyDescent="0.25">
      <c r="A213" s="51">
        <v>9</v>
      </c>
      <c r="B213" s="25" t="s">
        <v>145</v>
      </c>
      <c r="C213" s="12" t="s">
        <v>50</v>
      </c>
      <c r="D213" s="60">
        <v>290</v>
      </c>
      <c r="E213" s="60">
        <v>0.11</v>
      </c>
      <c r="F213" s="71">
        <f t="shared" si="6"/>
        <v>32</v>
      </c>
      <c r="G213" s="71">
        <f t="shared" si="7"/>
        <v>4</v>
      </c>
      <c r="H213" s="71">
        <v>1</v>
      </c>
      <c r="I213" s="69">
        <v>4</v>
      </c>
      <c r="J213" s="12">
        <v>44</v>
      </c>
      <c r="K213" s="76">
        <v>45</v>
      </c>
      <c r="L213" s="15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>
        <v>8</v>
      </c>
      <c r="BD213" s="16">
        <v>8</v>
      </c>
      <c r="BE213" s="16"/>
      <c r="BF213" s="16"/>
      <c r="BG213" s="16"/>
      <c r="BH213" s="16"/>
      <c r="BI213" s="16"/>
      <c r="BJ213" s="16"/>
      <c r="BK213" s="16"/>
      <c r="BL213" s="16"/>
      <c r="BM213" s="16"/>
      <c r="BN213" s="16">
        <v>8</v>
      </c>
      <c r="BO213" s="16">
        <v>8</v>
      </c>
      <c r="BP213" s="16"/>
      <c r="BQ213" s="16"/>
      <c r="BR213" s="16"/>
      <c r="BS213" s="16"/>
      <c r="BT213" s="16"/>
      <c r="BU213" s="16"/>
      <c r="BV213" s="16"/>
      <c r="BW213" s="16"/>
      <c r="BX213" s="16"/>
      <c r="BY213" s="16"/>
      <c r="BZ213" s="16"/>
      <c r="CA213" s="16"/>
      <c r="CB213" s="16"/>
      <c r="CC213" s="16"/>
      <c r="CD213" s="16"/>
      <c r="CE213" s="16"/>
      <c r="CF213" s="16"/>
      <c r="CG213" s="16"/>
      <c r="CH213" s="16"/>
      <c r="CI213" s="16"/>
      <c r="CJ213" s="16"/>
      <c r="CK213" s="16"/>
      <c r="CL213" s="16"/>
      <c r="CM213" s="16"/>
      <c r="CN213" s="16"/>
      <c r="CO213" s="16"/>
      <c r="CP213" s="16"/>
      <c r="CQ213" s="16"/>
      <c r="CR213" s="16"/>
      <c r="CS213" s="16"/>
      <c r="CT213" s="16"/>
      <c r="CU213" s="16"/>
      <c r="CV213" s="16"/>
      <c r="CW213" s="16"/>
      <c r="CX213" s="16"/>
      <c r="CY213" s="16"/>
      <c r="CZ213" s="16"/>
      <c r="DA213" s="16"/>
      <c r="DB213" s="16"/>
      <c r="DC213" s="16"/>
      <c r="DD213" s="16"/>
      <c r="DE213" s="16"/>
      <c r="DF213" s="16"/>
      <c r="DG213" s="16"/>
      <c r="DH213" s="16"/>
      <c r="DI213" s="16"/>
      <c r="DJ213" s="16"/>
      <c r="DK213" s="16"/>
      <c r="DL213" s="16"/>
      <c r="DM213" s="16"/>
      <c r="DN213" s="16"/>
      <c r="DO213" s="16"/>
      <c r="DP213" s="16"/>
      <c r="DQ213" s="16"/>
      <c r="DR213" s="16"/>
      <c r="DS213" s="16"/>
      <c r="DT213" s="16"/>
      <c r="DU213" s="16"/>
      <c r="DV213" s="16"/>
      <c r="DW213" s="16"/>
      <c r="DX213" s="16"/>
      <c r="DY213" s="16"/>
      <c r="DZ213" s="16"/>
      <c r="EA213" s="16"/>
    </row>
    <row r="214" spans="1:131" ht="15" x14ac:dyDescent="0.25">
      <c r="A214" s="51">
        <v>10</v>
      </c>
      <c r="B214" s="25" t="s">
        <v>146</v>
      </c>
      <c r="C214" s="12" t="s">
        <v>50</v>
      </c>
      <c r="D214" s="60">
        <v>290</v>
      </c>
      <c r="E214" s="60">
        <v>0.11</v>
      </c>
      <c r="F214" s="71">
        <f t="shared" si="6"/>
        <v>32</v>
      </c>
      <c r="G214" s="71">
        <f t="shared" si="7"/>
        <v>4</v>
      </c>
      <c r="H214" s="71">
        <v>1</v>
      </c>
      <c r="I214" s="69">
        <v>4</v>
      </c>
      <c r="J214" s="12">
        <v>45</v>
      </c>
      <c r="K214" s="76">
        <v>48</v>
      </c>
      <c r="L214" s="15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>
        <v>8</v>
      </c>
      <c r="BE214" s="16">
        <v>8</v>
      </c>
      <c r="BF214" s="16">
        <v>8</v>
      </c>
      <c r="BG214" s="16">
        <v>8</v>
      </c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  <c r="BY214" s="16"/>
      <c r="BZ214" s="16"/>
      <c r="CA214" s="16"/>
      <c r="CB214" s="16"/>
      <c r="CC214" s="16"/>
      <c r="CD214" s="16"/>
      <c r="CE214" s="16"/>
      <c r="CF214" s="16"/>
      <c r="CG214" s="16"/>
      <c r="CH214" s="16"/>
      <c r="CI214" s="16"/>
      <c r="CJ214" s="16"/>
      <c r="CK214" s="16"/>
      <c r="CL214" s="16"/>
      <c r="CM214" s="16"/>
      <c r="CN214" s="16"/>
      <c r="CO214" s="16"/>
      <c r="CP214" s="16"/>
      <c r="CQ214" s="16"/>
      <c r="CR214" s="16"/>
      <c r="CS214" s="16"/>
      <c r="CT214" s="16"/>
      <c r="CU214" s="16"/>
      <c r="CV214" s="16"/>
      <c r="CW214" s="16"/>
      <c r="CX214" s="16"/>
      <c r="CY214" s="16"/>
      <c r="CZ214" s="16"/>
      <c r="DA214" s="16"/>
      <c r="DB214" s="16"/>
      <c r="DC214" s="16"/>
      <c r="DD214" s="16"/>
      <c r="DE214" s="16"/>
      <c r="DF214" s="16"/>
      <c r="DG214" s="16"/>
      <c r="DH214" s="16"/>
      <c r="DI214" s="16"/>
      <c r="DJ214" s="16"/>
      <c r="DK214" s="16"/>
      <c r="DL214" s="16"/>
      <c r="DM214" s="16"/>
      <c r="DN214" s="16"/>
      <c r="DO214" s="16"/>
      <c r="DP214" s="16"/>
      <c r="DQ214" s="16"/>
      <c r="DR214" s="16"/>
      <c r="DS214" s="16"/>
      <c r="DT214" s="16"/>
      <c r="DU214" s="16"/>
      <c r="DV214" s="16"/>
      <c r="DW214" s="16"/>
      <c r="DX214" s="16"/>
      <c r="DY214" s="16"/>
      <c r="DZ214" s="16"/>
      <c r="EA214" s="16"/>
    </row>
    <row r="215" spans="1:131" ht="15" x14ac:dyDescent="0.25">
      <c r="A215" s="51">
        <v>11</v>
      </c>
      <c r="B215" s="25" t="s">
        <v>147</v>
      </c>
      <c r="C215" s="12" t="s">
        <v>50</v>
      </c>
      <c r="D215" s="60">
        <v>490</v>
      </c>
      <c r="E215" s="60">
        <v>7.0000000000000007E-2</v>
      </c>
      <c r="F215" s="71">
        <f t="shared" si="6"/>
        <v>34</v>
      </c>
      <c r="G215" s="71">
        <f t="shared" si="7"/>
        <v>4</v>
      </c>
      <c r="H215" s="71">
        <v>1</v>
      </c>
      <c r="I215" s="69">
        <v>4</v>
      </c>
      <c r="J215" s="12">
        <v>47</v>
      </c>
      <c r="K215" s="76">
        <v>50</v>
      </c>
      <c r="L215" s="15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>
        <v>8</v>
      </c>
      <c r="BG215" s="16">
        <v>8</v>
      </c>
      <c r="BH215" s="16">
        <v>8</v>
      </c>
      <c r="BI215" s="16">
        <v>8</v>
      </c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  <c r="BY215" s="16"/>
      <c r="BZ215" s="16"/>
      <c r="CA215" s="16"/>
      <c r="CB215" s="16"/>
      <c r="CC215" s="16"/>
      <c r="CD215" s="16"/>
      <c r="CE215" s="16"/>
      <c r="CF215" s="16"/>
      <c r="CG215" s="16"/>
      <c r="CH215" s="16"/>
      <c r="CI215" s="16"/>
      <c r="CJ215" s="16"/>
      <c r="CK215" s="16"/>
      <c r="CL215" s="16"/>
      <c r="CM215" s="16"/>
      <c r="CN215" s="16"/>
      <c r="CO215" s="16"/>
      <c r="CP215" s="16"/>
      <c r="CQ215" s="16"/>
      <c r="CR215" s="16"/>
      <c r="CS215" s="16"/>
      <c r="CT215" s="16"/>
      <c r="CU215" s="16"/>
      <c r="CV215" s="16"/>
      <c r="CW215" s="16"/>
      <c r="CX215" s="16"/>
      <c r="CY215" s="16"/>
      <c r="CZ215" s="16"/>
      <c r="DA215" s="16"/>
      <c r="DB215" s="16"/>
      <c r="DC215" s="16"/>
      <c r="DD215" s="16"/>
      <c r="DE215" s="16"/>
      <c r="DF215" s="16"/>
      <c r="DG215" s="16"/>
      <c r="DH215" s="16"/>
      <c r="DI215" s="16"/>
      <c r="DJ215" s="16"/>
      <c r="DK215" s="16"/>
      <c r="DL215" s="16"/>
      <c r="DM215" s="16"/>
      <c r="DN215" s="16"/>
      <c r="DO215" s="16"/>
      <c r="DP215" s="16"/>
      <c r="DQ215" s="16"/>
      <c r="DR215" s="16"/>
      <c r="DS215" s="16"/>
      <c r="DT215" s="16"/>
      <c r="DU215" s="16"/>
      <c r="DV215" s="16"/>
      <c r="DW215" s="16"/>
      <c r="DX215" s="16"/>
      <c r="DY215" s="16"/>
      <c r="DZ215" s="16"/>
      <c r="EA215" s="16"/>
    </row>
    <row r="216" spans="1:131" ht="15" x14ac:dyDescent="0.25">
      <c r="A216" s="51">
        <v>12</v>
      </c>
      <c r="B216" s="25" t="s">
        <v>271</v>
      </c>
      <c r="C216" s="12" t="s">
        <v>50</v>
      </c>
      <c r="D216" s="60">
        <v>50</v>
      </c>
      <c r="E216" s="60">
        <v>0.08</v>
      </c>
      <c r="F216" s="71">
        <f t="shared" si="6"/>
        <v>4</v>
      </c>
      <c r="G216" s="71">
        <f t="shared" si="7"/>
        <v>1</v>
      </c>
      <c r="H216" s="71">
        <v>1</v>
      </c>
      <c r="I216" s="69">
        <v>1</v>
      </c>
      <c r="J216" s="12">
        <v>50</v>
      </c>
      <c r="K216" s="76">
        <v>50</v>
      </c>
      <c r="L216" s="15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>
        <v>4</v>
      </c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  <c r="BY216" s="16"/>
      <c r="BZ216" s="16"/>
      <c r="CA216" s="16"/>
      <c r="CB216" s="16"/>
      <c r="CC216" s="16"/>
      <c r="CD216" s="16"/>
      <c r="CE216" s="16"/>
      <c r="CF216" s="16"/>
      <c r="CG216" s="16"/>
      <c r="CH216" s="16"/>
      <c r="CI216" s="16"/>
      <c r="CJ216" s="16"/>
      <c r="CK216" s="16"/>
      <c r="CL216" s="16"/>
      <c r="CM216" s="16"/>
      <c r="CN216" s="16"/>
      <c r="CO216" s="16"/>
      <c r="CP216" s="16"/>
      <c r="CQ216" s="16"/>
      <c r="CR216" s="16"/>
      <c r="CS216" s="16"/>
      <c r="CT216" s="16"/>
      <c r="CU216" s="16"/>
      <c r="CV216" s="16"/>
      <c r="CW216" s="16"/>
      <c r="CX216" s="16"/>
      <c r="CY216" s="16"/>
      <c r="CZ216" s="16"/>
      <c r="DA216" s="16"/>
      <c r="DB216" s="16"/>
      <c r="DC216" s="16"/>
      <c r="DD216" s="16"/>
      <c r="DE216" s="16"/>
      <c r="DF216" s="16"/>
      <c r="DG216" s="16"/>
      <c r="DH216" s="16"/>
      <c r="DI216" s="16"/>
      <c r="DJ216" s="16"/>
      <c r="DK216" s="16"/>
      <c r="DL216" s="16"/>
      <c r="DM216" s="16"/>
      <c r="DN216" s="16"/>
      <c r="DO216" s="16"/>
      <c r="DP216" s="16"/>
      <c r="DQ216" s="16"/>
      <c r="DR216" s="16"/>
      <c r="DS216" s="16"/>
      <c r="DT216" s="16"/>
      <c r="DU216" s="16"/>
      <c r="DV216" s="16"/>
      <c r="DW216" s="16"/>
      <c r="DX216" s="16"/>
      <c r="DY216" s="16"/>
      <c r="DZ216" s="16"/>
      <c r="EA216" s="16"/>
    </row>
    <row r="217" spans="1:131" ht="15" x14ac:dyDescent="0.25">
      <c r="A217" s="51">
        <v>13</v>
      </c>
      <c r="B217" s="25" t="s">
        <v>148</v>
      </c>
      <c r="C217" s="12" t="s">
        <v>50</v>
      </c>
      <c r="D217" s="60">
        <v>80</v>
      </c>
      <c r="E217" s="60">
        <v>0.01</v>
      </c>
      <c r="F217" s="71">
        <f t="shared" si="6"/>
        <v>1</v>
      </c>
      <c r="G217" s="71">
        <f t="shared" si="7"/>
        <v>1</v>
      </c>
      <c r="H217" s="71">
        <v>1</v>
      </c>
      <c r="I217" s="69">
        <v>1</v>
      </c>
      <c r="J217" s="12">
        <v>50</v>
      </c>
      <c r="K217" s="76">
        <v>50</v>
      </c>
      <c r="L217" s="15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>
        <v>1</v>
      </c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  <c r="BY217" s="16"/>
      <c r="BZ217" s="16"/>
      <c r="CA217" s="16"/>
      <c r="CB217" s="16"/>
      <c r="CC217" s="16"/>
      <c r="CD217" s="16"/>
      <c r="CE217" s="16"/>
      <c r="CF217" s="16"/>
      <c r="CG217" s="16"/>
      <c r="CH217" s="16"/>
      <c r="CI217" s="16"/>
      <c r="CJ217" s="16"/>
      <c r="CK217" s="16"/>
      <c r="CL217" s="16"/>
      <c r="CM217" s="16"/>
      <c r="CN217" s="16"/>
      <c r="CO217" s="16"/>
      <c r="CP217" s="16"/>
      <c r="CQ217" s="16"/>
      <c r="CR217" s="16"/>
      <c r="CS217" s="16"/>
      <c r="CT217" s="16"/>
      <c r="CU217" s="16"/>
      <c r="CV217" s="16"/>
      <c r="CW217" s="16"/>
      <c r="CX217" s="16"/>
      <c r="CY217" s="16"/>
      <c r="CZ217" s="16"/>
      <c r="DA217" s="16"/>
      <c r="DB217" s="16"/>
      <c r="DC217" s="16"/>
      <c r="DD217" s="16"/>
      <c r="DE217" s="16"/>
      <c r="DF217" s="16"/>
      <c r="DG217" s="16"/>
      <c r="DH217" s="16"/>
      <c r="DI217" s="16"/>
      <c r="DJ217" s="16"/>
      <c r="DK217" s="16"/>
      <c r="DL217" s="16"/>
      <c r="DM217" s="16"/>
      <c r="DN217" s="16"/>
      <c r="DO217" s="16"/>
      <c r="DP217" s="16"/>
      <c r="DQ217" s="16"/>
      <c r="DR217" s="16"/>
      <c r="DS217" s="16"/>
      <c r="DT217" s="16"/>
      <c r="DU217" s="16"/>
      <c r="DV217" s="16"/>
      <c r="DW217" s="16"/>
      <c r="DX217" s="16"/>
      <c r="DY217" s="16"/>
      <c r="DZ217" s="16"/>
      <c r="EA217" s="16"/>
    </row>
    <row r="218" spans="1:131" ht="15" x14ac:dyDescent="0.25">
      <c r="A218" s="51">
        <v>14</v>
      </c>
      <c r="B218" s="25" t="s">
        <v>219</v>
      </c>
      <c r="C218" s="12" t="s">
        <v>50</v>
      </c>
      <c r="D218" s="60">
        <v>370</v>
      </c>
      <c r="E218" s="60">
        <v>0.04</v>
      </c>
      <c r="F218" s="71">
        <f t="shared" si="6"/>
        <v>15</v>
      </c>
      <c r="G218" s="71">
        <f t="shared" si="7"/>
        <v>2</v>
      </c>
      <c r="H218" s="71">
        <v>1</v>
      </c>
      <c r="I218" s="69">
        <v>2</v>
      </c>
      <c r="J218" s="12">
        <v>51</v>
      </c>
      <c r="K218" s="76">
        <v>52</v>
      </c>
      <c r="L218" s="15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>
        <v>8</v>
      </c>
      <c r="BK218" s="16">
        <v>8</v>
      </c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  <c r="BY218" s="16"/>
      <c r="BZ218" s="16"/>
      <c r="CA218" s="16"/>
      <c r="CB218" s="16"/>
      <c r="CC218" s="16"/>
      <c r="CD218" s="16"/>
      <c r="CE218" s="16"/>
      <c r="CF218" s="16"/>
      <c r="CG218" s="16"/>
      <c r="CH218" s="16"/>
      <c r="CI218" s="16"/>
      <c r="CJ218" s="16"/>
      <c r="CK218" s="16"/>
      <c r="CL218" s="16"/>
      <c r="CM218" s="16"/>
      <c r="CN218" s="16"/>
      <c r="CO218" s="16"/>
      <c r="CP218" s="16"/>
      <c r="CQ218" s="16"/>
      <c r="CR218" s="16"/>
      <c r="CS218" s="16"/>
      <c r="CT218" s="16"/>
      <c r="CU218" s="16"/>
      <c r="CV218" s="16"/>
      <c r="CW218" s="16"/>
      <c r="CX218" s="16"/>
      <c r="CY218" s="16"/>
      <c r="CZ218" s="16"/>
      <c r="DA218" s="16"/>
      <c r="DB218" s="16"/>
      <c r="DC218" s="16"/>
      <c r="DD218" s="16"/>
      <c r="DE218" s="16"/>
      <c r="DF218" s="16"/>
      <c r="DG218" s="16"/>
      <c r="DH218" s="16"/>
      <c r="DI218" s="16"/>
      <c r="DJ218" s="16"/>
      <c r="DK218" s="16"/>
      <c r="DL218" s="16"/>
      <c r="DM218" s="16"/>
      <c r="DN218" s="16"/>
      <c r="DO218" s="16"/>
      <c r="DP218" s="16"/>
      <c r="DQ218" s="16"/>
      <c r="DR218" s="16"/>
      <c r="DS218" s="16"/>
      <c r="DT218" s="16"/>
      <c r="DU218" s="16"/>
      <c r="DV218" s="16"/>
      <c r="DW218" s="16"/>
      <c r="DX218" s="16"/>
      <c r="DY218" s="16"/>
      <c r="DZ218" s="16"/>
      <c r="EA218" s="16"/>
    </row>
    <row r="219" spans="1:131" ht="15" x14ac:dyDescent="0.25">
      <c r="A219" s="51">
        <v>15</v>
      </c>
      <c r="B219" s="25" t="s">
        <v>149</v>
      </c>
      <c r="C219" s="12" t="s">
        <v>50</v>
      </c>
      <c r="D219" s="60">
        <v>370</v>
      </c>
      <c r="E219" s="60">
        <v>0.03</v>
      </c>
      <c r="F219" s="71">
        <f t="shared" si="6"/>
        <v>11</v>
      </c>
      <c r="G219" s="71">
        <f t="shared" si="7"/>
        <v>2</v>
      </c>
      <c r="H219" s="71">
        <v>1</v>
      </c>
      <c r="I219" s="69">
        <v>2</v>
      </c>
      <c r="J219" s="12">
        <v>56</v>
      </c>
      <c r="K219" s="76">
        <v>57</v>
      </c>
      <c r="L219" s="15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>
        <v>8</v>
      </c>
      <c r="BP219" s="16">
        <v>4</v>
      </c>
      <c r="BQ219" s="16"/>
      <c r="BR219" s="16"/>
      <c r="BS219" s="16"/>
      <c r="BT219" s="16"/>
      <c r="BU219" s="16"/>
      <c r="BV219" s="16"/>
      <c r="BW219" s="16"/>
      <c r="BX219" s="16"/>
      <c r="BY219" s="16"/>
      <c r="BZ219" s="16"/>
      <c r="CA219" s="16"/>
      <c r="CB219" s="16"/>
      <c r="CC219" s="16"/>
      <c r="CD219" s="16"/>
      <c r="CE219" s="16"/>
      <c r="CF219" s="16"/>
      <c r="CG219" s="16"/>
      <c r="CH219" s="16"/>
      <c r="CI219" s="16"/>
      <c r="CJ219" s="16"/>
      <c r="CK219" s="16"/>
      <c r="CL219" s="16"/>
      <c r="CM219" s="16"/>
      <c r="CN219" s="16"/>
      <c r="CO219" s="16"/>
      <c r="CP219" s="16"/>
      <c r="CQ219" s="16"/>
      <c r="CR219" s="16"/>
      <c r="CS219" s="16"/>
      <c r="CT219" s="16"/>
      <c r="CU219" s="16"/>
      <c r="CV219" s="16"/>
      <c r="CW219" s="16"/>
      <c r="CX219" s="16"/>
      <c r="CY219" s="16"/>
      <c r="CZ219" s="16"/>
      <c r="DA219" s="16"/>
      <c r="DB219" s="16"/>
      <c r="DC219" s="16"/>
      <c r="DD219" s="16"/>
      <c r="DE219" s="16"/>
      <c r="DF219" s="16"/>
      <c r="DG219" s="16"/>
      <c r="DH219" s="16"/>
      <c r="DI219" s="16"/>
      <c r="DJ219" s="16"/>
      <c r="DK219" s="16"/>
      <c r="DL219" s="16"/>
      <c r="DM219" s="16"/>
      <c r="DN219" s="16"/>
      <c r="DO219" s="16"/>
      <c r="DP219" s="16"/>
      <c r="DQ219" s="16"/>
      <c r="DR219" s="16"/>
      <c r="DS219" s="16"/>
      <c r="DT219" s="16"/>
      <c r="DU219" s="16"/>
      <c r="DV219" s="16"/>
      <c r="DW219" s="16"/>
      <c r="DX219" s="16"/>
      <c r="DY219" s="16"/>
      <c r="DZ219" s="16"/>
      <c r="EA219" s="16"/>
    </row>
    <row r="220" spans="1:131" ht="15" x14ac:dyDescent="0.25">
      <c r="A220" s="51">
        <v>16</v>
      </c>
      <c r="B220" s="25" t="s">
        <v>150</v>
      </c>
      <c r="C220" s="12" t="s">
        <v>50</v>
      </c>
      <c r="D220" s="60">
        <v>12</v>
      </c>
      <c r="E220" s="60">
        <v>0.08</v>
      </c>
      <c r="F220" s="71">
        <f t="shared" si="6"/>
        <v>1</v>
      </c>
      <c r="G220" s="71">
        <f t="shared" si="7"/>
        <v>1</v>
      </c>
      <c r="H220" s="71">
        <v>1</v>
      </c>
      <c r="I220" s="69">
        <v>1</v>
      </c>
      <c r="J220" s="12">
        <v>57</v>
      </c>
      <c r="K220" s="76">
        <v>57</v>
      </c>
      <c r="L220" s="15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>
        <v>1</v>
      </c>
      <c r="BQ220" s="16"/>
      <c r="BR220" s="16"/>
      <c r="BS220" s="16"/>
      <c r="BT220" s="16"/>
      <c r="BU220" s="16"/>
      <c r="BV220" s="16"/>
      <c r="BW220" s="16"/>
      <c r="BX220" s="16"/>
      <c r="BY220" s="16"/>
      <c r="BZ220" s="16"/>
      <c r="CA220" s="16"/>
      <c r="CB220" s="16"/>
      <c r="CC220" s="16"/>
      <c r="CD220" s="16"/>
      <c r="CE220" s="16"/>
      <c r="CF220" s="16"/>
      <c r="CG220" s="16"/>
      <c r="CH220" s="16"/>
      <c r="CI220" s="16"/>
      <c r="CJ220" s="16"/>
      <c r="CK220" s="16"/>
      <c r="CL220" s="16"/>
      <c r="CM220" s="16"/>
      <c r="CN220" s="16"/>
      <c r="CO220" s="16"/>
      <c r="CP220" s="16"/>
      <c r="CQ220" s="16"/>
      <c r="CR220" s="16"/>
      <c r="CS220" s="16"/>
      <c r="CT220" s="16"/>
      <c r="CU220" s="16"/>
      <c r="CV220" s="16"/>
      <c r="CW220" s="16"/>
      <c r="CX220" s="16"/>
      <c r="CY220" s="16"/>
      <c r="CZ220" s="16"/>
      <c r="DA220" s="16"/>
      <c r="DB220" s="16"/>
      <c r="DC220" s="16"/>
      <c r="DD220" s="16"/>
      <c r="DE220" s="16"/>
      <c r="DF220" s="16"/>
      <c r="DG220" s="16"/>
      <c r="DH220" s="16"/>
      <c r="DI220" s="16"/>
      <c r="DJ220" s="16"/>
      <c r="DK220" s="16"/>
      <c r="DL220" s="16"/>
      <c r="DM220" s="16"/>
      <c r="DN220" s="16"/>
      <c r="DO220" s="16"/>
      <c r="DP220" s="16"/>
      <c r="DQ220" s="16"/>
      <c r="DR220" s="16"/>
      <c r="DS220" s="16"/>
      <c r="DT220" s="16"/>
      <c r="DU220" s="16"/>
      <c r="DV220" s="16"/>
      <c r="DW220" s="16"/>
      <c r="DX220" s="16"/>
      <c r="DY220" s="16"/>
      <c r="DZ220" s="16"/>
      <c r="EA220" s="16"/>
    </row>
    <row r="221" spans="1:131" ht="15" x14ac:dyDescent="0.25">
      <c r="A221" s="51">
        <v>17</v>
      </c>
      <c r="B221" s="25" t="s">
        <v>151</v>
      </c>
      <c r="C221" s="12" t="s">
        <v>50</v>
      </c>
      <c r="D221" s="60">
        <v>270</v>
      </c>
      <c r="E221" s="60">
        <v>0.05</v>
      </c>
      <c r="F221" s="71">
        <f t="shared" si="6"/>
        <v>14</v>
      </c>
      <c r="G221" s="71">
        <f t="shared" si="7"/>
        <v>2</v>
      </c>
      <c r="H221" s="71">
        <v>1</v>
      </c>
      <c r="I221" s="69">
        <v>2</v>
      </c>
      <c r="J221" s="12">
        <v>58</v>
      </c>
      <c r="K221" s="76">
        <v>59</v>
      </c>
      <c r="L221" s="15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>
        <v>8</v>
      </c>
      <c r="BR221" s="16">
        <v>8</v>
      </c>
      <c r="BS221" s="16"/>
      <c r="BT221" s="16"/>
      <c r="BU221" s="16"/>
      <c r="BV221" s="16"/>
      <c r="BW221" s="16"/>
      <c r="BX221" s="16"/>
      <c r="BY221" s="16"/>
      <c r="BZ221" s="16"/>
      <c r="CA221" s="16"/>
      <c r="CB221" s="16"/>
      <c r="CC221" s="16"/>
      <c r="CD221" s="16"/>
      <c r="CE221" s="16"/>
      <c r="CF221" s="16"/>
      <c r="CG221" s="16"/>
      <c r="CH221" s="16"/>
      <c r="CI221" s="16"/>
      <c r="CJ221" s="16"/>
      <c r="CK221" s="16"/>
      <c r="CL221" s="16"/>
      <c r="CM221" s="16"/>
      <c r="CN221" s="16"/>
      <c r="CO221" s="16"/>
      <c r="CP221" s="16"/>
      <c r="CQ221" s="16"/>
      <c r="CR221" s="16"/>
      <c r="CS221" s="16"/>
      <c r="CT221" s="16"/>
      <c r="CU221" s="16"/>
      <c r="CV221" s="16"/>
      <c r="CW221" s="16"/>
      <c r="CX221" s="16"/>
      <c r="CY221" s="16"/>
      <c r="CZ221" s="16"/>
      <c r="DA221" s="16"/>
      <c r="DB221" s="16"/>
      <c r="DC221" s="16"/>
      <c r="DD221" s="16"/>
      <c r="DE221" s="16"/>
      <c r="DF221" s="16"/>
      <c r="DG221" s="16"/>
      <c r="DH221" s="16"/>
      <c r="DI221" s="16"/>
      <c r="DJ221" s="16"/>
      <c r="DK221" s="16"/>
      <c r="DL221" s="16"/>
      <c r="DM221" s="16"/>
      <c r="DN221" s="16"/>
      <c r="DO221" s="16"/>
      <c r="DP221" s="16"/>
      <c r="DQ221" s="16"/>
      <c r="DR221" s="16"/>
      <c r="DS221" s="16"/>
      <c r="DT221" s="16"/>
      <c r="DU221" s="16"/>
      <c r="DV221" s="16"/>
      <c r="DW221" s="16"/>
      <c r="DX221" s="16"/>
      <c r="DY221" s="16"/>
      <c r="DZ221" s="16"/>
      <c r="EA221" s="16"/>
    </row>
    <row r="222" spans="1:131" ht="15" x14ac:dyDescent="0.25">
      <c r="A222" s="51">
        <v>18</v>
      </c>
      <c r="B222" s="25" t="s">
        <v>152</v>
      </c>
      <c r="C222" s="12" t="s">
        <v>50</v>
      </c>
      <c r="D222" s="60">
        <v>240</v>
      </c>
      <c r="E222" s="60">
        <v>0.06</v>
      </c>
      <c r="F222" s="71">
        <f t="shared" si="6"/>
        <v>14</v>
      </c>
      <c r="G222" s="71">
        <f t="shared" si="7"/>
        <v>2</v>
      </c>
      <c r="H222" s="71">
        <v>1</v>
      </c>
      <c r="I222" s="69">
        <v>2</v>
      </c>
      <c r="J222" s="12">
        <v>59</v>
      </c>
      <c r="K222" s="76">
        <v>60</v>
      </c>
      <c r="L222" s="15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>
        <v>8</v>
      </c>
      <c r="BS222" s="16">
        <v>6</v>
      </c>
      <c r="BT222" s="16"/>
      <c r="BU222" s="16"/>
      <c r="BV222" s="16"/>
      <c r="BW222" s="16"/>
      <c r="BX222" s="16"/>
      <c r="BY222" s="16"/>
      <c r="BZ222" s="16"/>
      <c r="CA222" s="16"/>
      <c r="CB222" s="16"/>
      <c r="CC222" s="16"/>
      <c r="CD222" s="16"/>
      <c r="CE222" s="16"/>
      <c r="CF222" s="16"/>
      <c r="CG222" s="16"/>
      <c r="CH222" s="16"/>
      <c r="CI222" s="16"/>
      <c r="CJ222" s="16"/>
      <c r="CK222" s="16"/>
      <c r="CL222" s="16"/>
      <c r="CM222" s="16"/>
      <c r="CN222" s="16"/>
      <c r="CO222" s="16"/>
      <c r="CP222" s="16"/>
      <c r="CQ222" s="16"/>
      <c r="CR222" s="16"/>
      <c r="CS222" s="16"/>
      <c r="CT222" s="16"/>
      <c r="CU222" s="16"/>
      <c r="CV222" s="16"/>
      <c r="CW222" s="16"/>
      <c r="CX222" s="16"/>
      <c r="CY222" s="16"/>
      <c r="CZ222" s="16"/>
      <c r="DA222" s="16"/>
      <c r="DB222" s="16"/>
      <c r="DC222" s="16"/>
      <c r="DD222" s="16"/>
      <c r="DE222" s="16"/>
      <c r="DF222" s="16"/>
      <c r="DG222" s="16"/>
      <c r="DH222" s="16"/>
      <c r="DI222" s="16"/>
      <c r="DJ222" s="16"/>
      <c r="DK222" s="16"/>
      <c r="DL222" s="16"/>
      <c r="DM222" s="16"/>
      <c r="DN222" s="16"/>
      <c r="DO222" s="16"/>
      <c r="DP222" s="16"/>
      <c r="DQ222" s="16"/>
      <c r="DR222" s="16"/>
      <c r="DS222" s="16"/>
      <c r="DT222" s="16"/>
      <c r="DU222" s="16"/>
      <c r="DV222" s="16"/>
      <c r="DW222" s="16"/>
      <c r="DX222" s="16"/>
      <c r="DY222" s="16"/>
      <c r="DZ222" s="16"/>
      <c r="EA222" s="16"/>
    </row>
    <row r="223" spans="1:131" ht="15" x14ac:dyDescent="0.25">
      <c r="A223" s="51">
        <v>19</v>
      </c>
      <c r="B223" s="25" t="s">
        <v>153</v>
      </c>
      <c r="C223" s="12" t="s">
        <v>0</v>
      </c>
      <c r="D223" s="60">
        <v>1</v>
      </c>
      <c r="E223" s="60">
        <v>1</v>
      </c>
      <c r="F223" s="71">
        <f t="shared" si="6"/>
        <v>1</v>
      </c>
      <c r="G223" s="71">
        <f t="shared" si="7"/>
        <v>1</v>
      </c>
      <c r="H223" s="71">
        <v>1</v>
      </c>
      <c r="I223" s="69">
        <v>1</v>
      </c>
      <c r="J223" s="12">
        <v>61</v>
      </c>
      <c r="K223" s="76">
        <v>61</v>
      </c>
      <c r="L223" s="15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>
        <v>1</v>
      </c>
      <c r="BU223" s="16"/>
      <c r="BV223" s="16"/>
      <c r="BW223" s="16"/>
      <c r="BX223" s="16"/>
      <c r="BY223" s="16"/>
      <c r="BZ223" s="16"/>
      <c r="CA223" s="16"/>
      <c r="CB223" s="16"/>
      <c r="CC223" s="16"/>
      <c r="CD223" s="16"/>
      <c r="CE223" s="16"/>
      <c r="CF223" s="16"/>
      <c r="CG223" s="16"/>
      <c r="CH223" s="16"/>
      <c r="CI223" s="16"/>
      <c r="CJ223" s="16"/>
      <c r="CK223" s="16"/>
      <c r="CL223" s="16"/>
      <c r="CM223" s="16"/>
      <c r="CN223" s="16"/>
      <c r="CO223" s="16"/>
      <c r="CP223" s="16"/>
      <c r="CQ223" s="16"/>
      <c r="CR223" s="16"/>
      <c r="CS223" s="16"/>
      <c r="CT223" s="16"/>
      <c r="CU223" s="16"/>
      <c r="CV223" s="16"/>
      <c r="CW223" s="16"/>
      <c r="CX223" s="16"/>
      <c r="CY223" s="16"/>
      <c r="CZ223" s="16"/>
      <c r="DA223" s="16"/>
      <c r="DB223" s="16"/>
      <c r="DC223" s="16"/>
      <c r="DD223" s="16"/>
      <c r="DE223" s="16"/>
      <c r="DF223" s="16"/>
      <c r="DG223" s="16"/>
      <c r="DH223" s="16"/>
      <c r="DI223" s="16"/>
      <c r="DJ223" s="16"/>
      <c r="DK223" s="16"/>
      <c r="DL223" s="16"/>
      <c r="DM223" s="16"/>
      <c r="DN223" s="16"/>
      <c r="DO223" s="16"/>
      <c r="DP223" s="16"/>
      <c r="DQ223" s="16"/>
      <c r="DR223" s="16"/>
      <c r="DS223" s="16"/>
      <c r="DT223" s="16"/>
      <c r="DU223" s="16"/>
      <c r="DV223" s="16"/>
      <c r="DW223" s="16"/>
      <c r="DX223" s="16"/>
      <c r="DY223" s="16"/>
      <c r="DZ223" s="16"/>
      <c r="EA223" s="16"/>
    </row>
    <row r="224" spans="1:131" ht="15" x14ac:dyDescent="0.25">
      <c r="A224" s="51">
        <v>20</v>
      </c>
      <c r="B224" s="25" t="s">
        <v>154</v>
      </c>
      <c r="C224" s="12" t="s">
        <v>0</v>
      </c>
      <c r="D224" s="60">
        <v>1</v>
      </c>
      <c r="E224" s="60">
        <v>2</v>
      </c>
      <c r="F224" s="71">
        <f t="shared" si="6"/>
        <v>2</v>
      </c>
      <c r="G224" s="71">
        <f t="shared" si="7"/>
        <v>1</v>
      </c>
      <c r="H224" s="71">
        <v>1</v>
      </c>
      <c r="I224" s="69">
        <v>1</v>
      </c>
      <c r="J224" s="12">
        <v>61</v>
      </c>
      <c r="K224" s="76">
        <v>61</v>
      </c>
      <c r="L224" s="15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>
        <v>2</v>
      </c>
      <c r="BU224" s="16"/>
      <c r="BV224" s="16"/>
      <c r="BW224" s="16"/>
      <c r="BX224" s="16"/>
      <c r="BY224" s="16"/>
      <c r="BZ224" s="16"/>
      <c r="CA224" s="16"/>
      <c r="CB224" s="16"/>
      <c r="CC224" s="16"/>
      <c r="CD224" s="16"/>
      <c r="CE224" s="16"/>
      <c r="CF224" s="16"/>
      <c r="CG224" s="16"/>
      <c r="CH224" s="16"/>
      <c r="CI224" s="16"/>
      <c r="CJ224" s="16"/>
      <c r="CK224" s="16"/>
      <c r="CL224" s="16"/>
      <c r="CM224" s="16"/>
      <c r="CN224" s="16"/>
      <c r="CO224" s="16"/>
      <c r="CP224" s="16"/>
      <c r="CQ224" s="16"/>
      <c r="CR224" s="16"/>
      <c r="CS224" s="16"/>
      <c r="CT224" s="16"/>
      <c r="CU224" s="16"/>
      <c r="CV224" s="16"/>
      <c r="CW224" s="16"/>
      <c r="CX224" s="16"/>
      <c r="CY224" s="16"/>
      <c r="CZ224" s="16"/>
      <c r="DA224" s="16"/>
      <c r="DB224" s="16"/>
      <c r="DC224" s="16"/>
      <c r="DD224" s="16"/>
      <c r="DE224" s="16"/>
      <c r="DF224" s="16"/>
      <c r="DG224" s="16"/>
      <c r="DH224" s="16"/>
      <c r="DI224" s="16"/>
      <c r="DJ224" s="16"/>
      <c r="DK224" s="16"/>
      <c r="DL224" s="16"/>
      <c r="DM224" s="16"/>
      <c r="DN224" s="16"/>
      <c r="DO224" s="16"/>
      <c r="DP224" s="16"/>
      <c r="DQ224" s="16"/>
      <c r="DR224" s="16"/>
      <c r="DS224" s="16"/>
      <c r="DT224" s="16"/>
      <c r="DU224" s="16"/>
      <c r="DV224" s="16"/>
      <c r="DW224" s="16"/>
      <c r="DX224" s="16"/>
      <c r="DY224" s="16"/>
      <c r="DZ224" s="16"/>
      <c r="EA224" s="16"/>
    </row>
    <row r="225" spans="1:131" ht="12.75" customHeight="1" x14ac:dyDescent="0.2">
      <c r="A225" s="22" t="s">
        <v>18</v>
      </c>
      <c r="B225" s="21" t="s">
        <v>45</v>
      </c>
      <c r="C225" s="21"/>
      <c r="D225" s="61"/>
      <c r="E225" s="61"/>
      <c r="F225" s="71"/>
      <c r="G225" s="71"/>
      <c r="H225" s="71"/>
      <c r="I225" s="73"/>
      <c r="J225" s="12"/>
      <c r="K225" s="76"/>
      <c r="L225" s="15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  <c r="BY225" s="16"/>
      <c r="BZ225" s="16"/>
      <c r="CA225" s="16"/>
      <c r="CB225" s="16"/>
      <c r="CC225" s="16"/>
      <c r="CD225" s="16"/>
      <c r="CE225" s="16"/>
      <c r="CF225" s="16"/>
      <c r="CG225" s="16"/>
      <c r="CH225" s="16"/>
      <c r="CI225" s="16"/>
      <c r="CJ225" s="16"/>
      <c r="CK225" s="16"/>
      <c r="CL225" s="16"/>
      <c r="CM225" s="16"/>
      <c r="CN225" s="16"/>
      <c r="CO225" s="16"/>
      <c r="CP225" s="16"/>
      <c r="CQ225" s="16"/>
      <c r="CR225" s="16"/>
      <c r="CS225" s="16"/>
      <c r="CT225" s="16"/>
      <c r="CU225" s="16"/>
      <c r="CV225" s="16"/>
      <c r="CW225" s="16"/>
      <c r="CX225" s="16"/>
      <c r="CY225" s="16"/>
      <c r="CZ225" s="16"/>
      <c r="DA225" s="16"/>
      <c r="DB225" s="16"/>
      <c r="DC225" s="16"/>
      <c r="DD225" s="16"/>
      <c r="DE225" s="16"/>
      <c r="DF225" s="16"/>
      <c r="DG225" s="16"/>
      <c r="DH225" s="16"/>
      <c r="DI225" s="16"/>
      <c r="DJ225" s="16"/>
      <c r="DK225" s="16"/>
      <c r="DL225" s="16"/>
      <c r="DM225" s="16"/>
      <c r="DN225" s="16"/>
      <c r="DO225" s="16"/>
      <c r="DP225" s="16"/>
      <c r="DQ225" s="16"/>
      <c r="DR225" s="16"/>
      <c r="DS225" s="16"/>
      <c r="DT225" s="16"/>
      <c r="DU225" s="16"/>
      <c r="DV225" s="16"/>
      <c r="DW225" s="16"/>
      <c r="DX225" s="16"/>
      <c r="DY225" s="16"/>
      <c r="DZ225" s="16"/>
      <c r="EA225" s="16"/>
    </row>
    <row r="226" spans="1:131" ht="15" x14ac:dyDescent="0.25">
      <c r="A226" s="51">
        <v>1</v>
      </c>
      <c r="B226" s="25" t="s">
        <v>272</v>
      </c>
      <c r="C226" s="12" t="s">
        <v>0</v>
      </c>
      <c r="D226" s="60">
        <v>1</v>
      </c>
      <c r="E226" s="60">
        <v>2</v>
      </c>
      <c r="F226" s="71">
        <f t="shared" si="6"/>
        <v>2</v>
      </c>
      <c r="G226" s="71">
        <f t="shared" si="7"/>
        <v>1</v>
      </c>
      <c r="H226" s="71">
        <v>1</v>
      </c>
      <c r="I226" s="69">
        <v>1</v>
      </c>
      <c r="J226" s="12">
        <v>61</v>
      </c>
      <c r="K226" s="76">
        <v>61</v>
      </c>
      <c r="L226" s="15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>
        <v>2</v>
      </c>
      <c r="BU226" s="16"/>
      <c r="BV226" s="16"/>
      <c r="BW226" s="16"/>
      <c r="BX226" s="16"/>
      <c r="BY226" s="16"/>
      <c r="BZ226" s="16"/>
      <c r="CA226" s="16"/>
      <c r="CB226" s="16"/>
      <c r="CC226" s="16"/>
      <c r="CD226" s="16"/>
      <c r="CE226" s="16"/>
      <c r="CF226" s="16"/>
      <c r="CG226" s="16"/>
      <c r="CH226" s="16"/>
      <c r="CI226" s="16"/>
      <c r="CJ226" s="16"/>
      <c r="CK226" s="16"/>
      <c r="CL226" s="16"/>
      <c r="CM226" s="16"/>
      <c r="CN226" s="16"/>
      <c r="CO226" s="16"/>
      <c r="CP226" s="16"/>
      <c r="CQ226" s="16"/>
      <c r="CR226" s="16"/>
      <c r="CS226" s="16"/>
      <c r="CT226" s="16"/>
      <c r="CU226" s="16"/>
      <c r="CV226" s="16"/>
      <c r="CW226" s="16"/>
      <c r="CX226" s="16"/>
      <c r="CY226" s="16"/>
      <c r="CZ226" s="16"/>
      <c r="DA226" s="16"/>
      <c r="DB226" s="16"/>
      <c r="DC226" s="16"/>
      <c r="DD226" s="16"/>
      <c r="DE226" s="16"/>
      <c r="DF226" s="16"/>
      <c r="DG226" s="16"/>
      <c r="DH226" s="16"/>
      <c r="DI226" s="16"/>
      <c r="DJ226" s="16"/>
      <c r="DK226" s="16"/>
      <c r="DL226" s="16"/>
      <c r="DM226" s="16"/>
      <c r="DN226" s="16"/>
      <c r="DO226" s="16"/>
      <c r="DP226" s="16"/>
      <c r="DQ226" s="16"/>
      <c r="DR226" s="16"/>
      <c r="DS226" s="16"/>
      <c r="DT226" s="16"/>
      <c r="DU226" s="16"/>
      <c r="DV226" s="16"/>
      <c r="DW226" s="16"/>
      <c r="DX226" s="16"/>
      <c r="DY226" s="16"/>
      <c r="DZ226" s="16"/>
      <c r="EA226" s="16"/>
    </row>
    <row r="227" spans="1:131" ht="15" x14ac:dyDescent="0.25">
      <c r="A227" s="51">
        <v>2</v>
      </c>
      <c r="B227" s="25" t="s">
        <v>273</v>
      </c>
      <c r="C227" s="12" t="s">
        <v>0</v>
      </c>
      <c r="D227" s="60">
        <v>8</v>
      </c>
      <c r="E227" s="60">
        <v>2</v>
      </c>
      <c r="F227" s="71">
        <f t="shared" si="6"/>
        <v>16</v>
      </c>
      <c r="G227" s="71">
        <f t="shared" si="7"/>
        <v>2</v>
      </c>
      <c r="H227" s="71">
        <v>1</v>
      </c>
      <c r="I227" s="69">
        <v>2</v>
      </c>
      <c r="J227" s="12">
        <v>61</v>
      </c>
      <c r="K227" s="76">
        <v>62</v>
      </c>
      <c r="L227" s="15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>
        <v>8</v>
      </c>
      <c r="BU227" s="16">
        <v>8</v>
      </c>
      <c r="BV227" s="16"/>
      <c r="BW227" s="16"/>
      <c r="BX227" s="16"/>
      <c r="BY227" s="16"/>
      <c r="BZ227" s="16"/>
      <c r="CA227" s="16"/>
      <c r="CB227" s="16"/>
      <c r="CC227" s="16"/>
      <c r="CD227" s="16"/>
      <c r="CE227" s="16"/>
      <c r="CF227" s="16"/>
      <c r="CG227" s="16"/>
      <c r="CH227" s="16"/>
      <c r="CI227" s="16"/>
      <c r="CJ227" s="16"/>
      <c r="CK227" s="16"/>
      <c r="CL227" s="16"/>
      <c r="CM227" s="16"/>
      <c r="CN227" s="16"/>
      <c r="CO227" s="16"/>
      <c r="CP227" s="16"/>
      <c r="CQ227" s="16"/>
      <c r="CR227" s="16"/>
      <c r="CS227" s="16"/>
      <c r="CT227" s="16"/>
      <c r="CU227" s="16"/>
      <c r="CV227" s="16"/>
      <c r="CW227" s="16"/>
      <c r="CX227" s="16"/>
      <c r="CY227" s="16"/>
      <c r="CZ227" s="16"/>
      <c r="DA227" s="16"/>
      <c r="DB227" s="16"/>
      <c r="DC227" s="16"/>
      <c r="DD227" s="16"/>
      <c r="DE227" s="16"/>
      <c r="DF227" s="16"/>
      <c r="DG227" s="16"/>
      <c r="DH227" s="16"/>
      <c r="DI227" s="16"/>
      <c r="DJ227" s="16"/>
      <c r="DK227" s="16"/>
      <c r="DL227" s="16"/>
      <c r="DM227" s="16"/>
      <c r="DN227" s="16"/>
      <c r="DO227" s="16"/>
      <c r="DP227" s="16"/>
      <c r="DQ227" s="16"/>
      <c r="DR227" s="16"/>
      <c r="DS227" s="16"/>
      <c r="DT227" s="16"/>
      <c r="DU227" s="16"/>
      <c r="DV227" s="16"/>
      <c r="DW227" s="16"/>
      <c r="DX227" s="16"/>
      <c r="DY227" s="16"/>
      <c r="DZ227" s="16"/>
      <c r="EA227" s="16"/>
    </row>
    <row r="228" spans="1:131" ht="15" x14ac:dyDescent="0.25">
      <c r="A228" s="51">
        <v>3</v>
      </c>
      <c r="B228" s="25" t="s">
        <v>155</v>
      </c>
      <c r="C228" s="12" t="s">
        <v>0</v>
      </c>
      <c r="D228" s="60">
        <v>1</v>
      </c>
      <c r="E228" s="60">
        <v>1</v>
      </c>
      <c r="F228" s="71">
        <f t="shared" si="6"/>
        <v>1</v>
      </c>
      <c r="G228" s="71">
        <f t="shared" si="7"/>
        <v>1</v>
      </c>
      <c r="H228" s="71">
        <v>1</v>
      </c>
      <c r="I228" s="69">
        <v>1</v>
      </c>
      <c r="J228" s="12">
        <v>61</v>
      </c>
      <c r="K228" s="76">
        <v>61</v>
      </c>
      <c r="L228" s="15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>
        <v>1</v>
      </c>
      <c r="BU228" s="16"/>
      <c r="BV228" s="16"/>
      <c r="BW228" s="16"/>
      <c r="BX228" s="16"/>
      <c r="BY228" s="16"/>
      <c r="BZ228" s="16"/>
      <c r="CA228" s="16"/>
      <c r="CB228" s="16"/>
      <c r="CC228" s="16"/>
      <c r="CD228" s="16"/>
      <c r="CE228" s="16"/>
      <c r="CF228" s="16"/>
      <c r="CG228" s="16"/>
      <c r="CH228" s="16"/>
      <c r="CI228" s="16"/>
      <c r="CJ228" s="16"/>
      <c r="CK228" s="16"/>
      <c r="CL228" s="16"/>
      <c r="CM228" s="16"/>
      <c r="CN228" s="16"/>
      <c r="CO228" s="16"/>
      <c r="CP228" s="16"/>
      <c r="CQ228" s="16"/>
      <c r="CR228" s="16"/>
      <c r="CS228" s="16"/>
      <c r="CT228" s="16"/>
      <c r="CU228" s="16"/>
      <c r="CV228" s="16"/>
      <c r="CW228" s="16"/>
      <c r="CX228" s="16"/>
      <c r="CY228" s="16"/>
      <c r="CZ228" s="16"/>
      <c r="DA228" s="16"/>
      <c r="DB228" s="16"/>
      <c r="DC228" s="16"/>
      <c r="DD228" s="16"/>
      <c r="DE228" s="16"/>
      <c r="DF228" s="16"/>
      <c r="DG228" s="16"/>
      <c r="DH228" s="16"/>
      <c r="DI228" s="16"/>
      <c r="DJ228" s="16"/>
      <c r="DK228" s="16"/>
      <c r="DL228" s="16"/>
      <c r="DM228" s="16"/>
      <c r="DN228" s="16"/>
      <c r="DO228" s="16"/>
      <c r="DP228" s="16"/>
      <c r="DQ228" s="16"/>
      <c r="DR228" s="16"/>
      <c r="DS228" s="16"/>
      <c r="DT228" s="16"/>
      <c r="DU228" s="16"/>
      <c r="DV228" s="16"/>
      <c r="DW228" s="16"/>
      <c r="DX228" s="16"/>
      <c r="DY228" s="16"/>
      <c r="DZ228" s="16"/>
      <c r="EA228" s="16"/>
    </row>
    <row r="229" spans="1:131" ht="12.75" customHeight="1" x14ac:dyDescent="0.2">
      <c r="A229" s="22" t="s">
        <v>20</v>
      </c>
      <c r="B229" s="21" t="s">
        <v>46</v>
      </c>
      <c r="C229" s="21"/>
      <c r="D229" s="61"/>
      <c r="E229" s="61"/>
      <c r="F229" s="71"/>
      <c r="G229" s="71"/>
      <c r="H229" s="71"/>
      <c r="I229" s="73"/>
      <c r="J229" s="12"/>
      <c r="K229" s="76"/>
      <c r="L229" s="15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  <c r="BY229" s="16"/>
      <c r="BZ229" s="16"/>
      <c r="CA229" s="16"/>
      <c r="CB229" s="16"/>
      <c r="CC229" s="16"/>
      <c r="CD229" s="16"/>
      <c r="CE229" s="16"/>
      <c r="CF229" s="16"/>
      <c r="CG229" s="16"/>
      <c r="CH229" s="16"/>
      <c r="CI229" s="16"/>
      <c r="CJ229" s="16"/>
      <c r="CK229" s="16"/>
      <c r="CL229" s="16"/>
      <c r="CM229" s="16"/>
      <c r="CN229" s="16"/>
      <c r="CO229" s="16"/>
      <c r="CP229" s="16"/>
      <c r="CQ229" s="16"/>
      <c r="CR229" s="16"/>
      <c r="CS229" s="16"/>
      <c r="CT229" s="16"/>
      <c r="CU229" s="16"/>
      <c r="CV229" s="16"/>
      <c r="CW229" s="16"/>
      <c r="CX229" s="16"/>
      <c r="CY229" s="16"/>
      <c r="CZ229" s="16"/>
      <c r="DA229" s="16"/>
      <c r="DB229" s="16"/>
      <c r="DC229" s="16"/>
      <c r="DD229" s="16"/>
      <c r="DE229" s="16"/>
      <c r="DF229" s="16"/>
      <c r="DG229" s="16"/>
      <c r="DH229" s="16"/>
      <c r="DI229" s="16"/>
      <c r="DJ229" s="16"/>
      <c r="DK229" s="16"/>
      <c r="DL229" s="16"/>
      <c r="DM229" s="16"/>
      <c r="DN229" s="16"/>
      <c r="DO229" s="16"/>
      <c r="DP229" s="16"/>
      <c r="DQ229" s="16"/>
      <c r="DR229" s="16"/>
      <c r="DS229" s="16"/>
      <c r="DT229" s="16"/>
      <c r="DU229" s="16"/>
      <c r="DV229" s="16"/>
      <c r="DW229" s="16"/>
      <c r="DX229" s="16"/>
      <c r="DY229" s="16"/>
      <c r="DZ229" s="16"/>
      <c r="EA229" s="16"/>
    </row>
    <row r="230" spans="1:131" ht="15" x14ac:dyDescent="0.25">
      <c r="A230" s="51">
        <v>1</v>
      </c>
      <c r="B230" s="25" t="s">
        <v>212</v>
      </c>
      <c r="C230" s="12" t="s">
        <v>0</v>
      </c>
      <c r="D230" s="60">
        <v>1</v>
      </c>
      <c r="E230" s="60">
        <v>2</v>
      </c>
      <c r="F230" s="71">
        <f t="shared" si="6"/>
        <v>2</v>
      </c>
      <c r="G230" s="71">
        <f t="shared" si="7"/>
        <v>1</v>
      </c>
      <c r="H230" s="71">
        <v>1</v>
      </c>
      <c r="I230" s="69">
        <v>1</v>
      </c>
      <c r="J230" s="12">
        <v>62</v>
      </c>
      <c r="K230" s="76">
        <v>62</v>
      </c>
      <c r="L230" s="15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>
        <v>2</v>
      </c>
      <c r="BV230" s="16"/>
      <c r="BW230" s="16"/>
      <c r="BX230" s="16"/>
      <c r="BY230" s="16"/>
      <c r="BZ230" s="16"/>
      <c r="CA230" s="16"/>
      <c r="CB230" s="16"/>
      <c r="CC230" s="16"/>
      <c r="CD230" s="16"/>
      <c r="CE230" s="16"/>
      <c r="CF230" s="16"/>
      <c r="CG230" s="16"/>
      <c r="CH230" s="16"/>
      <c r="CI230" s="16"/>
      <c r="CJ230" s="16"/>
      <c r="CK230" s="16"/>
      <c r="CL230" s="16"/>
      <c r="CM230" s="16"/>
      <c r="CN230" s="16"/>
      <c r="CO230" s="16"/>
      <c r="CP230" s="16"/>
      <c r="CQ230" s="16"/>
      <c r="CR230" s="16"/>
      <c r="CS230" s="16"/>
      <c r="CT230" s="16"/>
      <c r="CU230" s="16"/>
      <c r="CV230" s="16"/>
      <c r="CW230" s="16"/>
      <c r="CX230" s="16"/>
      <c r="CY230" s="16"/>
      <c r="CZ230" s="16"/>
      <c r="DA230" s="16"/>
      <c r="DB230" s="16"/>
      <c r="DC230" s="16"/>
      <c r="DD230" s="16"/>
      <c r="DE230" s="16"/>
      <c r="DF230" s="16"/>
      <c r="DG230" s="16"/>
      <c r="DH230" s="16"/>
      <c r="DI230" s="16"/>
      <c r="DJ230" s="16"/>
      <c r="DK230" s="16"/>
      <c r="DL230" s="16"/>
      <c r="DM230" s="16"/>
      <c r="DN230" s="16"/>
      <c r="DO230" s="16"/>
      <c r="DP230" s="16"/>
      <c r="DQ230" s="16"/>
      <c r="DR230" s="16"/>
      <c r="DS230" s="16"/>
      <c r="DT230" s="16"/>
      <c r="DU230" s="16"/>
      <c r="DV230" s="16"/>
      <c r="DW230" s="16"/>
      <c r="DX230" s="16"/>
      <c r="DY230" s="16"/>
      <c r="DZ230" s="16"/>
      <c r="EA230" s="16"/>
    </row>
    <row r="231" spans="1:131" ht="15" x14ac:dyDescent="0.25">
      <c r="A231" s="51">
        <v>2</v>
      </c>
      <c r="B231" s="25" t="s">
        <v>156</v>
      </c>
      <c r="C231" s="12" t="s">
        <v>0</v>
      </c>
      <c r="D231" s="60">
        <v>5</v>
      </c>
      <c r="E231" s="60">
        <v>0.8</v>
      </c>
      <c r="F231" s="71">
        <f t="shared" si="6"/>
        <v>4</v>
      </c>
      <c r="G231" s="71">
        <f t="shared" si="7"/>
        <v>1</v>
      </c>
      <c r="H231" s="71">
        <v>1</v>
      </c>
      <c r="I231" s="69">
        <v>1</v>
      </c>
      <c r="J231" s="12">
        <v>63</v>
      </c>
      <c r="K231" s="76">
        <v>63</v>
      </c>
      <c r="L231" s="15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>
        <v>4</v>
      </c>
      <c r="BW231" s="16"/>
      <c r="BX231" s="16"/>
      <c r="BY231" s="16"/>
      <c r="BZ231" s="16"/>
      <c r="CA231" s="16"/>
      <c r="CB231" s="16"/>
      <c r="CC231" s="16"/>
      <c r="CD231" s="16"/>
      <c r="CE231" s="16"/>
      <c r="CF231" s="16"/>
      <c r="CG231" s="16"/>
      <c r="CH231" s="16"/>
      <c r="CI231" s="16"/>
      <c r="CJ231" s="16"/>
      <c r="CK231" s="16"/>
      <c r="CL231" s="16"/>
      <c r="CM231" s="16"/>
      <c r="CN231" s="16"/>
      <c r="CO231" s="16"/>
      <c r="CP231" s="16"/>
      <c r="CQ231" s="16"/>
      <c r="CR231" s="16"/>
      <c r="CS231" s="16"/>
      <c r="CT231" s="16"/>
      <c r="CU231" s="16"/>
      <c r="CV231" s="16"/>
      <c r="CW231" s="16"/>
      <c r="CX231" s="16"/>
      <c r="CY231" s="16"/>
      <c r="CZ231" s="16"/>
      <c r="DA231" s="16"/>
      <c r="DB231" s="16"/>
      <c r="DC231" s="16"/>
      <c r="DD231" s="16"/>
      <c r="DE231" s="16"/>
      <c r="DF231" s="16"/>
      <c r="DG231" s="16"/>
      <c r="DH231" s="16"/>
      <c r="DI231" s="16"/>
      <c r="DJ231" s="16"/>
      <c r="DK231" s="16"/>
      <c r="DL231" s="16"/>
      <c r="DM231" s="16"/>
      <c r="DN231" s="16"/>
      <c r="DO231" s="16"/>
      <c r="DP231" s="16"/>
      <c r="DQ231" s="16"/>
      <c r="DR231" s="16"/>
      <c r="DS231" s="16"/>
      <c r="DT231" s="16"/>
      <c r="DU231" s="16"/>
      <c r="DV231" s="16"/>
      <c r="DW231" s="16"/>
      <c r="DX231" s="16"/>
      <c r="DY231" s="16"/>
      <c r="DZ231" s="16"/>
      <c r="EA231" s="16"/>
    </row>
    <row r="232" spans="1:131" ht="15" x14ac:dyDescent="0.25">
      <c r="A232" s="51">
        <v>3</v>
      </c>
      <c r="B232" s="25" t="s">
        <v>157</v>
      </c>
      <c r="C232" s="12" t="s">
        <v>0</v>
      </c>
      <c r="D232" s="60">
        <v>1</v>
      </c>
      <c r="E232" s="60">
        <v>2</v>
      </c>
      <c r="F232" s="71">
        <f t="shared" si="6"/>
        <v>2</v>
      </c>
      <c r="G232" s="71">
        <f t="shared" si="7"/>
        <v>1</v>
      </c>
      <c r="H232" s="71">
        <v>1</v>
      </c>
      <c r="I232" s="69">
        <v>1</v>
      </c>
      <c r="J232" s="12">
        <v>63</v>
      </c>
      <c r="K232" s="76">
        <v>63</v>
      </c>
      <c r="L232" s="15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>
        <v>2</v>
      </c>
      <c r="BW232" s="16"/>
      <c r="BX232" s="16"/>
      <c r="BY232" s="16"/>
      <c r="BZ232" s="16"/>
      <c r="CA232" s="16"/>
      <c r="CB232" s="16"/>
      <c r="CC232" s="16"/>
      <c r="CD232" s="16"/>
      <c r="CE232" s="16"/>
      <c r="CF232" s="16"/>
      <c r="CG232" s="16"/>
      <c r="CH232" s="16"/>
      <c r="CI232" s="16"/>
      <c r="CJ232" s="16"/>
      <c r="CK232" s="16"/>
      <c r="CL232" s="16"/>
      <c r="CM232" s="16"/>
      <c r="CN232" s="16"/>
      <c r="CO232" s="16"/>
      <c r="CP232" s="16"/>
      <c r="CQ232" s="16"/>
      <c r="CR232" s="16"/>
      <c r="CS232" s="16"/>
      <c r="CT232" s="16"/>
      <c r="CU232" s="16"/>
      <c r="CV232" s="16"/>
      <c r="CW232" s="16"/>
      <c r="CX232" s="16"/>
      <c r="CY232" s="16"/>
      <c r="CZ232" s="16"/>
      <c r="DA232" s="16"/>
      <c r="DB232" s="16"/>
      <c r="DC232" s="16"/>
      <c r="DD232" s="16"/>
      <c r="DE232" s="16"/>
      <c r="DF232" s="16"/>
      <c r="DG232" s="16"/>
      <c r="DH232" s="16"/>
      <c r="DI232" s="16"/>
      <c r="DJ232" s="16"/>
      <c r="DK232" s="16"/>
      <c r="DL232" s="16"/>
      <c r="DM232" s="16"/>
      <c r="DN232" s="16"/>
      <c r="DO232" s="16"/>
      <c r="DP232" s="16"/>
      <c r="DQ232" s="16"/>
      <c r="DR232" s="16"/>
      <c r="DS232" s="16"/>
      <c r="DT232" s="16"/>
      <c r="DU232" s="16"/>
      <c r="DV232" s="16"/>
      <c r="DW232" s="16"/>
      <c r="DX232" s="16"/>
      <c r="DY232" s="16"/>
      <c r="DZ232" s="16"/>
      <c r="EA232" s="16"/>
    </row>
    <row r="233" spans="1:131" ht="15" x14ac:dyDescent="0.25">
      <c r="A233" s="51">
        <v>4</v>
      </c>
      <c r="B233" s="25" t="s">
        <v>147</v>
      </c>
      <c r="C233" s="12" t="s">
        <v>50</v>
      </c>
      <c r="D233" s="60">
        <v>800</v>
      </c>
      <c r="E233" s="60">
        <v>0.01</v>
      </c>
      <c r="F233" s="71">
        <f t="shared" si="6"/>
        <v>8</v>
      </c>
      <c r="G233" s="71">
        <f t="shared" si="7"/>
        <v>1</v>
      </c>
      <c r="H233" s="71">
        <v>1</v>
      </c>
      <c r="I233" s="69">
        <v>1</v>
      </c>
      <c r="J233" s="12">
        <v>64</v>
      </c>
      <c r="K233" s="76">
        <v>64</v>
      </c>
      <c r="L233" s="15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>
        <v>6</v>
      </c>
      <c r="BX233" s="16"/>
      <c r="BY233" s="16"/>
      <c r="BZ233" s="16"/>
      <c r="CA233" s="16"/>
      <c r="CB233" s="16"/>
      <c r="CC233" s="16"/>
      <c r="CD233" s="16"/>
      <c r="CE233" s="16"/>
      <c r="CF233" s="16"/>
      <c r="CG233" s="16"/>
      <c r="CH233" s="16"/>
      <c r="CI233" s="16"/>
      <c r="CJ233" s="16"/>
      <c r="CK233" s="16"/>
      <c r="CL233" s="16"/>
      <c r="CM233" s="16"/>
      <c r="CN233" s="16"/>
      <c r="CO233" s="16"/>
      <c r="CP233" s="16"/>
      <c r="CQ233" s="16"/>
      <c r="CR233" s="16"/>
      <c r="CS233" s="16"/>
      <c r="CT233" s="16"/>
      <c r="CU233" s="16"/>
      <c r="CV233" s="16"/>
      <c r="CW233" s="16"/>
      <c r="CX233" s="16"/>
      <c r="CY233" s="16"/>
      <c r="CZ233" s="16"/>
      <c r="DA233" s="16"/>
      <c r="DB233" s="16"/>
      <c r="DC233" s="16"/>
      <c r="DD233" s="16"/>
      <c r="DE233" s="16"/>
      <c r="DF233" s="16"/>
      <c r="DG233" s="16"/>
      <c r="DH233" s="16"/>
      <c r="DI233" s="16"/>
      <c r="DJ233" s="16"/>
      <c r="DK233" s="16"/>
      <c r="DL233" s="16"/>
      <c r="DM233" s="16"/>
      <c r="DN233" s="16"/>
      <c r="DO233" s="16"/>
      <c r="DP233" s="16"/>
      <c r="DQ233" s="16"/>
      <c r="DR233" s="16"/>
      <c r="DS233" s="16"/>
      <c r="DT233" s="16"/>
      <c r="DU233" s="16"/>
      <c r="DV233" s="16"/>
      <c r="DW233" s="16"/>
      <c r="DX233" s="16"/>
      <c r="DY233" s="16"/>
      <c r="DZ233" s="16"/>
      <c r="EA233" s="16"/>
    </row>
    <row r="234" spans="1:131" ht="15" x14ac:dyDescent="0.25">
      <c r="A234" s="51">
        <v>5</v>
      </c>
      <c r="B234" s="25" t="s">
        <v>158</v>
      </c>
      <c r="C234" s="12" t="s">
        <v>50</v>
      </c>
      <c r="D234" s="60">
        <v>70</v>
      </c>
      <c r="E234" s="60">
        <v>0.03</v>
      </c>
      <c r="F234" s="71">
        <f t="shared" si="6"/>
        <v>2</v>
      </c>
      <c r="G234" s="71">
        <f t="shared" si="7"/>
        <v>1</v>
      </c>
      <c r="H234" s="71">
        <v>1</v>
      </c>
      <c r="I234" s="69">
        <v>1</v>
      </c>
      <c r="J234" s="12">
        <v>65</v>
      </c>
      <c r="K234" s="76">
        <v>65</v>
      </c>
      <c r="L234" s="15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>
        <v>2</v>
      </c>
      <c r="BY234" s="16"/>
      <c r="BZ234" s="16"/>
      <c r="CA234" s="16"/>
      <c r="CB234" s="16"/>
      <c r="CC234" s="16"/>
      <c r="CD234" s="16"/>
      <c r="CE234" s="16"/>
      <c r="CF234" s="16"/>
      <c r="CG234" s="16"/>
      <c r="CH234" s="16"/>
      <c r="CI234" s="16"/>
      <c r="CJ234" s="16"/>
      <c r="CK234" s="16"/>
      <c r="CL234" s="16"/>
      <c r="CM234" s="16"/>
      <c r="CN234" s="16"/>
      <c r="CO234" s="16"/>
      <c r="CP234" s="16"/>
      <c r="CQ234" s="16"/>
      <c r="CR234" s="16"/>
      <c r="CS234" s="16"/>
      <c r="CT234" s="16"/>
      <c r="CU234" s="16"/>
      <c r="CV234" s="16"/>
      <c r="CW234" s="16"/>
      <c r="CX234" s="16"/>
      <c r="CY234" s="16"/>
      <c r="CZ234" s="16"/>
      <c r="DA234" s="16"/>
      <c r="DB234" s="16"/>
      <c r="DC234" s="16"/>
      <c r="DD234" s="16"/>
      <c r="DE234" s="16"/>
      <c r="DF234" s="16"/>
      <c r="DG234" s="16"/>
      <c r="DH234" s="16"/>
      <c r="DI234" s="16"/>
      <c r="DJ234" s="16"/>
      <c r="DK234" s="16"/>
      <c r="DL234" s="16"/>
      <c r="DM234" s="16"/>
      <c r="DN234" s="16"/>
      <c r="DO234" s="16"/>
      <c r="DP234" s="16"/>
      <c r="DQ234" s="16"/>
      <c r="DR234" s="16"/>
      <c r="DS234" s="16"/>
      <c r="DT234" s="16"/>
      <c r="DU234" s="16"/>
      <c r="DV234" s="16"/>
      <c r="DW234" s="16"/>
      <c r="DX234" s="16"/>
      <c r="DY234" s="16"/>
      <c r="DZ234" s="16"/>
      <c r="EA234" s="16"/>
    </row>
    <row r="235" spans="1:131" ht="15" x14ac:dyDescent="0.25">
      <c r="A235" s="51">
        <v>6</v>
      </c>
      <c r="B235" s="25" t="s">
        <v>159</v>
      </c>
      <c r="C235" s="12" t="s">
        <v>0</v>
      </c>
      <c r="D235" s="60">
        <v>1</v>
      </c>
      <c r="E235" s="60">
        <v>1</v>
      </c>
      <c r="F235" s="71">
        <f t="shared" si="6"/>
        <v>1</v>
      </c>
      <c r="G235" s="71">
        <f t="shared" si="7"/>
        <v>1</v>
      </c>
      <c r="H235" s="71">
        <v>1</v>
      </c>
      <c r="I235" s="69">
        <v>1</v>
      </c>
      <c r="J235" s="12">
        <v>63</v>
      </c>
      <c r="K235" s="76">
        <v>63</v>
      </c>
      <c r="L235" s="15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>
        <v>1</v>
      </c>
      <c r="BW235" s="16"/>
      <c r="BX235" s="16"/>
      <c r="BY235" s="16"/>
      <c r="BZ235" s="16"/>
      <c r="CA235" s="16"/>
      <c r="CB235" s="16"/>
      <c r="CC235" s="16"/>
      <c r="CD235" s="16"/>
      <c r="CE235" s="16"/>
      <c r="CF235" s="16"/>
      <c r="CG235" s="16"/>
      <c r="CH235" s="16"/>
      <c r="CI235" s="16"/>
      <c r="CJ235" s="16"/>
      <c r="CK235" s="16"/>
      <c r="CL235" s="16"/>
      <c r="CM235" s="16"/>
      <c r="CN235" s="16"/>
      <c r="CO235" s="16"/>
      <c r="CP235" s="16"/>
      <c r="CQ235" s="16"/>
      <c r="CR235" s="16"/>
      <c r="CS235" s="16"/>
      <c r="CT235" s="16"/>
      <c r="CU235" s="16"/>
      <c r="CV235" s="16"/>
      <c r="CW235" s="16"/>
      <c r="CX235" s="16"/>
      <c r="CY235" s="16"/>
      <c r="CZ235" s="16"/>
      <c r="DA235" s="16"/>
      <c r="DB235" s="16"/>
      <c r="DC235" s="16"/>
      <c r="DD235" s="16"/>
      <c r="DE235" s="16"/>
      <c r="DF235" s="16"/>
      <c r="DG235" s="16"/>
      <c r="DH235" s="16"/>
      <c r="DI235" s="16"/>
      <c r="DJ235" s="16"/>
      <c r="DK235" s="16"/>
      <c r="DL235" s="16"/>
      <c r="DM235" s="16"/>
      <c r="DN235" s="16"/>
      <c r="DO235" s="16"/>
      <c r="DP235" s="16"/>
      <c r="DQ235" s="16"/>
      <c r="DR235" s="16"/>
      <c r="DS235" s="16"/>
      <c r="DT235" s="16"/>
      <c r="DU235" s="16"/>
      <c r="DV235" s="16"/>
      <c r="DW235" s="16"/>
      <c r="DX235" s="16"/>
      <c r="DY235" s="16"/>
      <c r="DZ235" s="16"/>
      <c r="EA235" s="16"/>
    </row>
    <row r="236" spans="1:131" ht="15" x14ac:dyDescent="0.25">
      <c r="A236" s="51">
        <v>7</v>
      </c>
      <c r="B236" s="25" t="s">
        <v>160</v>
      </c>
      <c r="C236" s="12" t="s">
        <v>50</v>
      </c>
      <c r="D236" s="60">
        <v>400</v>
      </c>
      <c r="E236" s="60">
        <v>0.04</v>
      </c>
      <c r="F236" s="71">
        <f t="shared" si="6"/>
        <v>16</v>
      </c>
      <c r="G236" s="71">
        <f t="shared" si="7"/>
        <v>2</v>
      </c>
      <c r="H236" s="71">
        <v>1</v>
      </c>
      <c r="I236" s="69">
        <v>2</v>
      </c>
      <c r="J236" s="12">
        <v>63</v>
      </c>
      <c r="K236" s="76">
        <v>64</v>
      </c>
      <c r="L236" s="15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>
        <v>8</v>
      </c>
      <c r="BW236" s="16">
        <v>8</v>
      </c>
      <c r="BX236" s="16"/>
      <c r="BY236" s="16"/>
      <c r="BZ236" s="16"/>
      <c r="CA236" s="16"/>
      <c r="CB236" s="16"/>
      <c r="CC236" s="16"/>
      <c r="CD236" s="16"/>
      <c r="CE236" s="16"/>
      <c r="CF236" s="16"/>
      <c r="CG236" s="16"/>
      <c r="CH236" s="16"/>
      <c r="CI236" s="16"/>
      <c r="CJ236" s="16"/>
      <c r="CK236" s="16"/>
      <c r="CL236" s="16"/>
      <c r="CM236" s="16"/>
      <c r="CN236" s="16"/>
      <c r="CO236" s="16"/>
      <c r="CP236" s="16"/>
      <c r="CQ236" s="16"/>
      <c r="CR236" s="16"/>
      <c r="CS236" s="16"/>
      <c r="CT236" s="16"/>
      <c r="CU236" s="16"/>
      <c r="CV236" s="16"/>
      <c r="CW236" s="16"/>
      <c r="CX236" s="16"/>
      <c r="CY236" s="16"/>
      <c r="CZ236" s="16"/>
      <c r="DA236" s="16"/>
      <c r="DB236" s="16"/>
      <c r="DC236" s="16"/>
      <c r="DD236" s="16"/>
      <c r="DE236" s="16"/>
      <c r="DF236" s="16"/>
      <c r="DG236" s="16"/>
      <c r="DH236" s="16"/>
      <c r="DI236" s="16"/>
      <c r="DJ236" s="16"/>
      <c r="DK236" s="16"/>
      <c r="DL236" s="16"/>
      <c r="DM236" s="16"/>
      <c r="DN236" s="16"/>
      <c r="DO236" s="16"/>
      <c r="DP236" s="16"/>
      <c r="DQ236" s="16"/>
      <c r="DR236" s="16"/>
      <c r="DS236" s="16"/>
      <c r="DT236" s="16"/>
      <c r="DU236" s="16"/>
      <c r="DV236" s="16"/>
      <c r="DW236" s="16"/>
      <c r="DX236" s="16"/>
      <c r="DY236" s="16"/>
      <c r="DZ236" s="16"/>
      <c r="EA236" s="16"/>
    </row>
    <row r="237" spans="1:131" ht="15" x14ac:dyDescent="0.25">
      <c r="A237" s="51">
        <v>8</v>
      </c>
      <c r="B237" s="25" t="s">
        <v>161</v>
      </c>
      <c r="C237" s="12" t="s">
        <v>50</v>
      </c>
      <c r="D237" s="60">
        <v>680</v>
      </c>
      <c r="E237" s="60">
        <v>0.03</v>
      </c>
      <c r="F237" s="71">
        <f t="shared" si="6"/>
        <v>20</v>
      </c>
      <c r="G237" s="71">
        <f t="shared" si="7"/>
        <v>3</v>
      </c>
      <c r="H237" s="71">
        <v>1</v>
      </c>
      <c r="I237" s="69">
        <v>3</v>
      </c>
      <c r="J237" s="12">
        <v>63</v>
      </c>
      <c r="K237" s="76">
        <v>65</v>
      </c>
      <c r="L237" s="15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>
        <v>8</v>
      </c>
      <c r="BW237" s="16">
        <v>8</v>
      </c>
      <c r="BX237" s="16">
        <v>8</v>
      </c>
      <c r="BY237" s="16"/>
      <c r="BZ237" s="16"/>
      <c r="CA237" s="16"/>
      <c r="CB237" s="16"/>
      <c r="CC237" s="16"/>
      <c r="CD237" s="16"/>
      <c r="CE237" s="16"/>
      <c r="CF237" s="16"/>
      <c r="CG237" s="16"/>
      <c r="CH237" s="16"/>
      <c r="CI237" s="16"/>
      <c r="CJ237" s="16"/>
      <c r="CK237" s="16"/>
      <c r="CL237" s="16"/>
      <c r="CM237" s="16"/>
      <c r="CN237" s="16"/>
      <c r="CO237" s="16"/>
      <c r="CP237" s="16"/>
      <c r="CQ237" s="16"/>
      <c r="CR237" s="16"/>
      <c r="CS237" s="16"/>
      <c r="CT237" s="16"/>
      <c r="CU237" s="16"/>
      <c r="CV237" s="16"/>
      <c r="CW237" s="16"/>
      <c r="CX237" s="16"/>
      <c r="CY237" s="16"/>
      <c r="CZ237" s="16"/>
      <c r="DA237" s="16"/>
      <c r="DB237" s="16"/>
      <c r="DC237" s="16"/>
      <c r="DD237" s="16"/>
      <c r="DE237" s="16"/>
      <c r="DF237" s="16"/>
      <c r="DG237" s="16"/>
      <c r="DH237" s="16"/>
      <c r="DI237" s="16"/>
      <c r="DJ237" s="16"/>
      <c r="DK237" s="16"/>
      <c r="DL237" s="16"/>
      <c r="DM237" s="16"/>
      <c r="DN237" s="16"/>
      <c r="DO237" s="16"/>
      <c r="DP237" s="16"/>
      <c r="DQ237" s="16"/>
      <c r="DR237" s="16"/>
      <c r="DS237" s="16"/>
      <c r="DT237" s="16"/>
      <c r="DU237" s="16"/>
      <c r="DV237" s="16"/>
      <c r="DW237" s="16"/>
      <c r="DX237" s="16"/>
      <c r="DY237" s="16"/>
      <c r="DZ237" s="16"/>
      <c r="EA237" s="16"/>
    </row>
    <row r="238" spans="1:131" ht="15" x14ac:dyDescent="0.25">
      <c r="A238" s="51">
        <v>9</v>
      </c>
      <c r="B238" s="25" t="s">
        <v>162</v>
      </c>
      <c r="C238" s="12" t="s">
        <v>0</v>
      </c>
      <c r="D238" s="60">
        <v>9</v>
      </c>
      <c r="E238" s="60">
        <v>0.22</v>
      </c>
      <c r="F238" s="71">
        <f t="shared" si="6"/>
        <v>2</v>
      </c>
      <c r="G238" s="71">
        <f t="shared" si="7"/>
        <v>1</v>
      </c>
      <c r="H238" s="71">
        <v>1</v>
      </c>
      <c r="I238" s="69">
        <v>1</v>
      </c>
      <c r="J238" s="12">
        <v>64</v>
      </c>
      <c r="K238" s="76">
        <v>64</v>
      </c>
      <c r="L238" s="15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>
        <v>2</v>
      </c>
      <c r="BX238" s="16"/>
      <c r="BY238" s="16"/>
      <c r="BZ238" s="16"/>
      <c r="CA238" s="16"/>
      <c r="CB238" s="16"/>
      <c r="CC238" s="16"/>
      <c r="CD238" s="16"/>
      <c r="CE238" s="16"/>
      <c r="CF238" s="16"/>
      <c r="CG238" s="16"/>
      <c r="CH238" s="16"/>
      <c r="CI238" s="16"/>
      <c r="CJ238" s="16"/>
      <c r="CK238" s="16"/>
      <c r="CL238" s="16"/>
      <c r="CM238" s="16"/>
      <c r="CN238" s="16"/>
      <c r="CO238" s="16"/>
      <c r="CP238" s="16"/>
      <c r="CQ238" s="16"/>
      <c r="CR238" s="16"/>
      <c r="CS238" s="16"/>
      <c r="CT238" s="16"/>
      <c r="CU238" s="16"/>
      <c r="CV238" s="16"/>
      <c r="CW238" s="16"/>
      <c r="CX238" s="16"/>
      <c r="CY238" s="16"/>
      <c r="CZ238" s="16"/>
      <c r="DA238" s="16"/>
      <c r="DB238" s="16"/>
      <c r="DC238" s="16"/>
      <c r="DD238" s="16"/>
      <c r="DE238" s="16"/>
      <c r="DF238" s="16"/>
      <c r="DG238" s="16"/>
      <c r="DH238" s="16"/>
      <c r="DI238" s="16"/>
      <c r="DJ238" s="16"/>
      <c r="DK238" s="16"/>
      <c r="DL238" s="16"/>
      <c r="DM238" s="16"/>
      <c r="DN238" s="16"/>
      <c r="DO238" s="16"/>
      <c r="DP238" s="16"/>
      <c r="DQ238" s="16"/>
      <c r="DR238" s="16"/>
      <c r="DS238" s="16"/>
      <c r="DT238" s="16"/>
      <c r="DU238" s="16"/>
      <c r="DV238" s="16"/>
      <c r="DW238" s="16"/>
      <c r="DX238" s="16"/>
      <c r="DY238" s="16"/>
      <c r="DZ238" s="16"/>
      <c r="EA238" s="16"/>
    </row>
    <row r="239" spans="1:131" ht="12.75" customHeight="1" x14ac:dyDescent="0.2">
      <c r="A239" s="22" t="s">
        <v>22</v>
      </c>
      <c r="B239" s="21" t="s">
        <v>47</v>
      </c>
      <c r="C239" s="21"/>
      <c r="D239" s="61"/>
      <c r="E239" s="61"/>
      <c r="F239" s="71"/>
      <c r="G239" s="71"/>
      <c r="H239" s="71"/>
      <c r="I239" s="73"/>
      <c r="J239" s="12"/>
      <c r="K239" s="76"/>
      <c r="L239" s="15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  <c r="BY239" s="16"/>
      <c r="BZ239" s="16"/>
      <c r="CA239" s="16"/>
      <c r="CB239" s="16"/>
      <c r="CC239" s="16"/>
      <c r="CD239" s="16"/>
      <c r="CE239" s="16"/>
      <c r="CF239" s="16"/>
      <c r="CG239" s="16"/>
      <c r="CH239" s="16"/>
      <c r="CI239" s="16"/>
      <c r="CJ239" s="16"/>
      <c r="CK239" s="16"/>
      <c r="CL239" s="16"/>
      <c r="CM239" s="16"/>
      <c r="CN239" s="16"/>
      <c r="CO239" s="16"/>
      <c r="CP239" s="16"/>
      <c r="CQ239" s="16"/>
      <c r="CR239" s="16"/>
      <c r="CS239" s="16"/>
      <c r="CT239" s="16"/>
      <c r="CU239" s="16"/>
      <c r="CV239" s="16"/>
      <c r="CW239" s="16"/>
      <c r="CX239" s="16"/>
      <c r="CY239" s="16"/>
      <c r="CZ239" s="16"/>
      <c r="DA239" s="16"/>
      <c r="DB239" s="16"/>
      <c r="DC239" s="16"/>
      <c r="DD239" s="16"/>
      <c r="DE239" s="16"/>
      <c r="DF239" s="16"/>
      <c r="DG239" s="16"/>
      <c r="DH239" s="16"/>
      <c r="DI239" s="16"/>
      <c r="DJ239" s="16"/>
      <c r="DK239" s="16"/>
      <c r="DL239" s="16"/>
      <c r="DM239" s="16"/>
      <c r="DN239" s="16"/>
      <c r="DO239" s="16"/>
      <c r="DP239" s="16"/>
      <c r="DQ239" s="16"/>
      <c r="DR239" s="16"/>
      <c r="DS239" s="16"/>
      <c r="DT239" s="16"/>
      <c r="DU239" s="16"/>
      <c r="DV239" s="16"/>
      <c r="DW239" s="16"/>
      <c r="DX239" s="16"/>
      <c r="DY239" s="16"/>
      <c r="DZ239" s="16"/>
      <c r="EA239" s="16"/>
    </row>
    <row r="240" spans="1:131" ht="15" x14ac:dyDescent="0.25">
      <c r="A240" s="51">
        <v>1</v>
      </c>
      <c r="B240" s="25" t="s">
        <v>274</v>
      </c>
      <c r="C240" s="12" t="s">
        <v>0</v>
      </c>
      <c r="D240" s="60">
        <v>4</v>
      </c>
      <c r="E240" s="60">
        <v>0.25</v>
      </c>
      <c r="F240" s="71">
        <f t="shared" si="6"/>
        <v>1</v>
      </c>
      <c r="G240" s="71">
        <f t="shared" si="7"/>
        <v>1</v>
      </c>
      <c r="H240" s="71">
        <v>1</v>
      </c>
      <c r="I240" s="69">
        <v>1</v>
      </c>
      <c r="J240" s="12">
        <v>63</v>
      </c>
      <c r="K240" s="76">
        <v>63</v>
      </c>
      <c r="L240" s="15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>
        <v>1</v>
      </c>
      <c r="BW240" s="16"/>
      <c r="BX240" s="16"/>
      <c r="BY240" s="16"/>
      <c r="BZ240" s="16"/>
      <c r="CA240" s="16"/>
      <c r="CB240" s="16"/>
      <c r="CC240" s="16"/>
      <c r="CD240" s="16"/>
      <c r="CE240" s="16"/>
      <c r="CF240" s="16"/>
      <c r="CG240" s="16"/>
      <c r="CH240" s="16"/>
      <c r="CI240" s="16"/>
      <c r="CJ240" s="16"/>
      <c r="CK240" s="16"/>
      <c r="CL240" s="16"/>
      <c r="CM240" s="16"/>
      <c r="CN240" s="16"/>
      <c r="CO240" s="16"/>
      <c r="CP240" s="16"/>
      <c r="CQ240" s="16"/>
      <c r="CR240" s="16"/>
      <c r="CS240" s="16"/>
      <c r="CT240" s="16"/>
      <c r="CU240" s="16"/>
      <c r="CV240" s="16"/>
      <c r="CW240" s="16"/>
      <c r="CX240" s="16"/>
      <c r="CY240" s="16"/>
      <c r="CZ240" s="16"/>
      <c r="DA240" s="16"/>
      <c r="DB240" s="16"/>
      <c r="DC240" s="16"/>
      <c r="DD240" s="16"/>
      <c r="DE240" s="16"/>
      <c r="DF240" s="16"/>
      <c r="DG240" s="16"/>
      <c r="DH240" s="16"/>
      <c r="DI240" s="16"/>
      <c r="DJ240" s="16"/>
      <c r="DK240" s="16"/>
      <c r="DL240" s="16"/>
      <c r="DM240" s="16"/>
      <c r="DN240" s="16"/>
      <c r="DO240" s="16"/>
      <c r="DP240" s="16"/>
      <c r="DQ240" s="16"/>
      <c r="DR240" s="16"/>
      <c r="DS240" s="16"/>
      <c r="DT240" s="16"/>
      <c r="DU240" s="16"/>
      <c r="DV240" s="16"/>
      <c r="DW240" s="16"/>
      <c r="DX240" s="16"/>
      <c r="DY240" s="16"/>
      <c r="DZ240" s="16"/>
      <c r="EA240" s="16"/>
    </row>
    <row r="241" spans="1:131" ht="15" x14ac:dyDescent="0.25">
      <c r="A241" s="51">
        <v>2</v>
      </c>
      <c r="B241" s="25" t="s">
        <v>275</v>
      </c>
      <c r="C241" s="12" t="s">
        <v>0</v>
      </c>
      <c r="D241" s="60">
        <v>1</v>
      </c>
      <c r="E241" s="60">
        <v>1</v>
      </c>
      <c r="F241" s="71">
        <f t="shared" si="6"/>
        <v>1</v>
      </c>
      <c r="G241" s="71">
        <f t="shared" si="7"/>
        <v>1</v>
      </c>
      <c r="H241" s="71">
        <v>1</v>
      </c>
      <c r="I241" s="69">
        <v>1</v>
      </c>
      <c r="J241" s="12">
        <v>63</v>
      </c>
      <c r="K241" s="76">
        <v>63</v>
      </c>
      <c r="L241" s="15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>
        <v>1</v>
      </c>
      <c r="BW241" s="16"/>
      <c r="BX241" s="16"/>
      <c r="BY241" s="16"/>
      <c r="BZ241" s="16"/>
      <c r="CA241" s="16"/>
      <c r="CB241" s="16"/>
      <c r="CC241" s="16"/>
      <c r="CD241" s="16"/>
      <c r="CE241" s="16"/>
      <c r="CF241" s="16"/>
      <c r="CG241" s="16"/>
      <c r="CH241" s="16"/>
      <c r="CI241" s="16"/>
      <c r="CJ241" s="16"/>
      <c r="CK241" s="16"/>
      <c r="CL241" s="16"/>
      <c r="CM241" s="16"/>
      <c r="CN241" s="16"/>
      <c r="CO241" s="16"/>
      <c r="CP241" s="16"/>
      <c r="CQ241" s="16"/>
      <c r="CR241" s="16"/>
      <c r="CS241" s="16"/>
      <c r="CT241" s="16"/>
      <c r="CU241" s="16"/>
      <c r="CV241" s="16"/>
      <c r="CW241" s="16"/>
      <c r="CX241" s="16"/>
      <c r="CY241" s="16"/>
      <c r="CZ241" s="16"/>
      <c r="DA241" s="16"/>
      <c r="DB241" s="16"/>
      <c r="DC241" s="16"/>
      <c r="DD241" s="16"/>
      <c r="DE241" s="16"/>
      <c r="DF241" s="16"/>
      <c r="DG241" s="16"/>
      <c r="DH241" s="16"/>
      <c r="DI241" s="16"/>
      <c r="DJ241" s="16"/>
      <c r="DK241" s="16"/>
      <c r="DL241" s="16"/>
      <c r="DM241" s="16"/>
      <c r="DN241" s="16"/>
      <c r="DO241" s="16"/>
      <c r="DP241" s="16"/>
      <c r="DQ241" s="16"/>
      <c r="DR241" s="16"/>
      <c r="DS241" s="16"/>
      <c r="DT241" s="16"/>
      <c r="DU241" s="16"/>
      <c r="DV241" s="16"/>
      <c r="DW241" s="16"/>
      <c r="DX241" s="16"/>
      <c r="DY241" s="16"/>
      <c r="DZ241" s="16"/>
      <c r="EA241" s="16"/>
    </row>
    <row r="242" spans="1:131" ht="15" x14ac:dyDescent="0.25">
      <c r="A242" s="51">
        <v>3</v>
      </c>
      <c r="B242" s="25" t="s">
        <v>163</v>
      </c>
      <c r="C242" s="12" t="s">
        <v>0</v>
      </c>
      <c r="D242" s="60">
        <v>3</v>
      </c>
      <c r="E242" s="60">
        <v>5.33</v>
      </c>
      <c r="F242" s="71">
        <f t="shared" si="6"/>
        <v>16</v>
      </c>
      <c r="G242" s="71">
        <f t="shared" si="7"/>
        <v>2</v>
      </c>
      <c r="H242" s="71">
        <v>1</v>
      </c>
      <c r="I242" s="69">
        <v>2</v>
      </c>
      <c r="J242" s="12">
        <v>63</v>
      </c>
      <c r="K242" s="76">
        <v>64</v>
      </c>
      <c r="L242" s="15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>
        <v>8</v>
      </c>
      <c r="BW242" s="16">
        <v>8</v>
      </c>
      <c r="BX242" s="16"/>
      <c r="BY242" s="16"/>
      <c r="BZ242" s="16"/>
      <c r="CA242" s="16"/>
      <c r="CB242" s="16"/>
      <c r="CC242" s="16"/>
      <c r="CD242" s="16"/>
      <c r="CE242" s="16"/>
      <c r="CF242" s="16"/>
      <c r="CG242" s="16"/>
      <c r="CH242" s="16"/>
      <c r="CI242" s="16"/>
      <c r="CJ242" s="16"/>
      <c r="CK242" s="16"/>
      <c r="CL242" s="16"/>
      <c r="CM242" s="16"/>
      <c r="CN242" s="16"/>
      <c r="CO242" s="16"/>
      <c r="CP242" s="16"/>
      <c r="CQ242" s="16"/>
      <c r="CR242" s="16"/>
      <c r="CS242" s="16"/>
      <c r="CT242" s="16"/>
      <c r="CU242" s="16"/>
      <c r="CV242" s="16"/>
      <c r="CW242" s="16"/>
      <c r="CX242" s="16"/>
      <c r="CY242" s="16"/>
      <c r="CZ242" s="16"/>
      <c r="DA242" s="16"/>
      <c r="DB242" s="16"/>
      <c r="DC242" s="16"/>
      <c r="DD242" s="16"/>
      <c r="DE242" s="16"/>
      <c r="DF242" s="16"/>
      <c r="DG242" s="16"/>
      <c r="DH242" s="16"/>
      <c r="DI242" s="16"/>
      <c r="DJ242" s="16"/>
      <c r="DK242" s="16"/>
      <c r="DL242" s="16"/>
      <c r="DM242" s="16"/>
      <c r="DN242" s="16"/>
      <c r="DO242" s="16"/>
      <c r="DP242" s="16"/>
      <c r="DQ242" s="16"/>
      <c r="DR242" s="16"/>
      <c r="DS242" s="16"/>
      <c r="DT242" s="16"/>
      <c r="DU242" s="16"/>
      <c r="DV242" s="16"/>
      <c r="DW242" s="16"/>
      <c r="DX242" s="16"/>
      <c r="DY242" s="16"/>
      <c r="DZ242" s="16"/>
      <c r="EA242" s="16"/>
    </row>
    <row r="243" spans="1:131" ht="26.25" x14ac:dyDescent="0.25">
      <c r="A243" s="51">
        <v>4</v>
      </c>
      <c r="B243" s="25" t="s">
        <v>164</v>
      </c>
      <c r="C243" s="12" t="s">
        <v>0</v>
      </c>
      <c r="D243" s="60">
        <v>1</v>
      </c>
      <c r="E243" s="60">
        <v>4</v>
      </c>
      <c r="F243" s="71">
        <f t="shared" si="6"/>
        <v>4</v>
      </c>
      <c r="G243" s="71">
        <f t="shared" si="7"/>
        <v>1</v>
      </c>
      <c r="H243" s="71">
        <v>1</v>
      </c>
      <c r="I243" s="69">
        <v>1</v>
      </c>
      <c r="J243" s="12">
        <v>65</v>
      </c>
      <c r="K243" s="76">
        <v>65</v>
      </c>
      <c r="L243" s="15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>
        <v>4</v>
      </c>
      <c r="BY243" s="16"/>
      <c r="BZ243" s="16"/>
      <c r="CA243" s="16"/>
      <c r="CB243" s="16"/>
      <c r="CC243" s="16"/>
      <c r="CD243" s="16"/>
      <c r="CE243" s="16"/>
      <c r="CF243" s="16"/>
      <c r="CG243" s="16"/>
      <c r="CH243" s="16"/>
      <c r="CI243" s="16"/>
      <c r="CJ243" s="16"/>
      <c r="CK243" s="16"/>
      <c r="CL243" s="16"/>
      <c r="CM243" s="16"/>
      <c r="CN243" s="16"/>
      <c r="CO243" s="16"/>
      <c r="CP243" s="16"/>
      <c r="CQ243" s="16"/>
      <c r="CR243" s="16"/>
      <c r="CS243" s="16"/>
      <c r="CT243" s="16"/>
      <c r="CU243" s="16"/>
      <c r="CV243" s="16"/>
      <c r="CW243" s="16"/>
      <c r="CX243" s="16"/>
      <c r="CY243" s="16"/>
      <c r="CZ243" s="16"/>
      <c r="DA243" s="16"/>
      <c r="DB243" s="16"/>
      <c r="DC243" s="16"/>
      <c r="DD243" s="16"/>
      <c r="DE243" s="16"/>
      <c r="DF243" s="16"/>
      <c r="DG243" s="16"/>
      <c r="DH243" s="16"/>
      <c r="DI243" s="16"/>
      <c r="DJ243" s="16"/>
      <c r="DK243" s="16"/>
      <c r="DL243" s="16"/>
      <c r="DM243" s="16"/>
      <c r="DN243" s="16"/>
      <c r="DO243" s="16"/>
      <c r="DP243" s="16"/>
      <c r="DQ243" s="16"/>
      <c r="DR243" s="16"/>
      <c r="DS243" s="16"/>
      <c r="DT243" s="16"/>
      <c r="DU243" s="16"/>
      <c r="DV243" s="16"/>
      <c r="DW243" s="16"/>
      <c r="DX243" s="16"/>
      <c r="DY243" s="16"/>
      <c r="DZ243" s="16"/>
      <c r="EA243" s="16"/>
    </row>
    <row r="244" spans="1:131" ht="15" x14ac:dyDescent="0.25">
      <c r="A244" s="51">
        <v>5</v>
      </c>
      <c r="B244" s="25" t="s">
        <v>165</v>
      </c>
      <c r="C244" s="12" t="s">
        <v>0</v>
      </c>
      <c r="D244" s="60">
        <v>1</v>
      </c>
      <c r="E244" s="60">
        <v>4</v>
      </c>
      <c r="F244" s="71">
        <f t="shared" si="6"/>
        <v>4</v>
      </c>
      <c r="G244" s="71">
        <f t="shared" si="7"/>
        <v>1</v>
      </c>
      <c r="H244" s="71">
        <v>1</v>
      </c>
      <c r="I244" s="69">
        <v>1</v>
      </c>
      <c r="J244" s="12">
        <v>65</v>
      </c>
      <c r="K244" s="76">
        <v>65</v>
      </c>
      <c r="L244" s="15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>
        <v>4</v>
      </c>
      <c r="BY244" s="16"/>
      <c r="BZ244" s="16"/>
      <c r="CA244" s="16"/>
      <c r="CB244" s="16"/>
      <c r="CC244" s="16"/>
      <c r="CD244" s="16"/>
      <c r="CE244" s="16"/>
      <c r="CF244" s="16"/>
      <c r="CG244" s="16"/>
      <c r="CH244" s="16"/>
      <c r="CI244" s="16"/>
      <c r="CJ244" s="16"/>
      <c r="CK244" s="16"/>
      <c r="CL244" s="16"/>
      <c r="CM244" s="16"/>
      <c r="CN244" s="16"/>
      <c r="CO244" s="16"/>
      <c r="CP244" s="16"/>
      <c r="CQ244" s="16"/>
      <c r="CR244" s="16"/>
      <c r="CS244" s="16"/>
      <c r="CT244" s="16"/>
      <c r="CU244" s="16"/>
      <c r="CV244" s="16"/>
      <c r="CW244" s="16"/>
      <c r="CX244" s="16"/>
      <c r="CY244" s="16"/>
      <c r="CZ244" s="16"/>
      <c r="DA244" s="16"/>
      <c r="DB244" s="16"/>
      <c r="DC244" s="16"/>
      <c r="DD244" s="16"/>
      <c r="DE244" s="16"/>
      <c r="DF244" s="16"/>
      <c r="DG244" s="16"/>
      <c r="DH244" s="16"/>
      <c r="DI244" s="16"/>
      <c r="DJ244" s="16"/>
      <c r="DK244" s="16"/>
      <c r="DL244" s="16"/>
      <c r="DM244" s="16"/>
      <c r="DN244" s="16"/>
      <c r="DO244" s="16"/>
      <c r="DP244" s="16"/>
      <c r="DQ244" s="16"/>
      <c r="DR244" s="16"/>
      <c r="DS244" s="16"/>
      <c r="DT244" s="16"/>
      <c r="DU244" s="16"/>
      <c r="DV244" s="16"/>
      <c r="DW244" s="16"/>
      <c r="DX244" s="16"/>
      <c r="DY244" s="16"/>
      <c r="DZ244" s="16"/>
      <c r="EA244" s="16"/>
    </row>
    <row r="245" spans="1:131" ht="15" x14ac:dyDescent="0.25">
      <c r="A245" s="51">
        <v>6</v>
      </c>
      <c r="B245" s="25" t="s">
        <v>220</v>
      </c>
      <c r="C245" s="12" t="s">
        <v>0</v>
      </c>
      <c r="D245" s="60">
        <v>4</v>
      </c>
      <c r="E245" s="60">
        <v>0.75</v>
      </c>
      <c r="F245" s="71">
        <f t="shared" si="6"/>
        <v>3</v>
      </c>
      <c r="G245" s="71">
        <f t="shared" si="7"/>
        <v>1</v>
      </c>
      <c r="H245" s="71">
        <v>1</v>
      </c>
      <c r="I245" s="69">
        <v>1</v>
      </c>
      <c r="J245" s="12">
        <v>64</v>
      </c>
      <c r="K245" s="76">
        <v>64</v>
      </c>
      <c r="L245" s="15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>
        <v>3</v>
      </c>
      <c r="BX245" s="16"/>
      <c r="BY245" s="16"/>
      <c r="BZ245" s="16"/>
      <c r="CA245" s="16"/>
      <c r="CB245" s="16"/>
      <c r="CC245" s="16"/>
      <c r="CD245" s="16"/>
      <c r="CE245" s="16"/>
      <c r="CF245" s="16"/>
      <c r="CG245" s="16"/>
      <c r="CH245" s="16"/>
      <c r="CI245" s="16"/>
      <c r="CJ245" s="16"/>
      <c r="CK245" s="16"/>
      <c r="CL245" s="16"/>
      <c r="CM245" s="16"/>
      <c r="CN245" s="16"/>
      <c r="CO245" s="16"/>
      <c r="CP245" s="16"/>
      <c r="CQ245" s="16"/>
      <c r="CR245" s="16"/>
      <c r="CS245" s="16"/>
      <c r="CT245" s="16"/>
      <c r="CU245" s="16"/>
      <c r="CV245" s="16"/>
      <c r="CW245" s="16"/>
      <c r="CX245" s="16"/>
      <c r="CY245" s="16"/>
      <c r="CZ245" s="16"/>
      <c r="DA245" s="16"/>
      <c r="DB245" s="16"/>
      <c r="DC245" s="16"/>
      <c r="DD245" s="16"/>
      <c r="DE245" s="16"/>
      <c r="DF245" s="16"/>
      <c r="DG245" s="16"/>
      <c r="DH245" s="16"/>
      <c r="DI245" s="16"/>
      <c r="DJ245" s="16"/>
      <c r="DK245" s="16"/>
      <c r="DL245" s="16"/>
      <c r="DM245" s="16"/>
      <c r="DN245" s="16"/>
      <c r="DO245" s="16"/>
      <c r="DP245" s="16"/>
      <c r="DQ245" s="16"/>
      <c r="DR245" s="16"/>
      <c r="DS245" s="16"/>
      <c r="DT245" s="16"/>
      <c r="DU245" s="16"/>
      <c r="DV245" s="16"/>
      <c r="DW245" s="16"/>
      <c r="DX245" s="16"/>
      <c r="DY245" s="16"/>
      <c r="DZ245" s="16"/>
      <c r="EA245" s="16"/>
    </row>
    <row r="246" spans="1:131" ht="15" x14ac:dyDescent="0.25">
      <c r="A246" s="51">
        <v>7</v>
      </c>
      <c r="B246" s="25" t="s">
        <v>221</v>
      </c>
      <c r="C246" s="12" t="s">
        <v>0</v>
      </c>
      <c r="D246" s="60">
        <v>1</v>
      </c>
      <c r="E246" s="60">
        <v>2</v>
      </c>
      <c r="F246" s="71">
        <f t="shared" si="6"/>
        <v>2</v>
      </c>
      <c r="G246" s="71">
        <v>1</v>
      </c>
      <c r="H246" s="71">
        <v>1</v>
      </c>
      <c r="I246" s="69">
        <v>1</v>
      </c>
      <c r="J246" s="12">
        <v>65</v>
      </c>
      <c r="K246" s="76">
        <v>65</v>
      </c>
      <c r="L246" s="15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>
        <v>2</v>
      </c>
      <c r="BY246" s="16"/>
      <c r="BZ246" s="16"/>
      <c r="CA246" s="16"/>
      <c r="CB246" s="16"/>
      <c r="CC246" s="16"/>
      <c r="CD246" s="16"/>
      <c r="CE246" s="16"/>
      <c r="CF246" s="16"/>
      <c r="CG246" s="16"/>
      <c r="CH246" s="16"/>
      <c r="CI246" s="16"/>
      <c r="CJ246" s="16"/>
      <c r="CK246" s="16"/>
      <c r="CL246" s="16"/>
      <c r="CM246" s="16"/>
      <c r="CN246" s="16"/>
      <c r="CO246" s="16"/>
      <c r="CP246" s="16"/>
      <c r="CQ246" s="16"/>
      <c r="CR246" s="16"/>
      <c r="CS246" s="16"/>
      <c r="CT246" s="16"/>
      <c r="CU246" s="16"/>
      <c r="CV246" s="16"/>
      <c r="CW246" s="16"/>
      <c r="CX246" s="16"/>
      <c r="CY246" s="16"/>
      <c r="CZ246" s="16"/>
      <c r="DA246" s="16"/>
      <c r="DB246" s="16"/>
      <c r="DC246" s="16"/>
      <c r="DD246" s="16"/>
      <c r="DE246" s="16"/>
      <c r="DF246" s="16"/>
      <c r="DG246" s="16"/>
      <c r="DH246" s="16"/>
      <c r="DI246" s="16"/>
      <c r="DJ246" s="16"/>
      <c r="DK246" s="16"/>
      <c r="DL246" s="16"/>
      <c r="DM246" s="16"/>
      <c r="DN246" s="16"/>
      <c r="DO246" s="16"/>
      <c r="DP246" s="16"/>
      <c r="DQ246" s="16"/>
      <c r="DR246" s="16"/>
      <c r="DS246" s="16"/>
      <c r="DT246" s="16"/>
      <c r="DU246" s="16"/>
      <c r="DV246" s="16"/>
      <c r="DW246" s="16"/>
      <c r="DX246" s="16"/>
      <c r="DY246" s="16"/>
      <c r="DZ246" s="16"/>
      <c r="EA246" s="16"/>
    </row>
    <row r="247" spans="1:131" x14ac:dyDescent="0.2">
      <c r="A247" s="24"/>
      <c r="B247" s="25"/>
      <c r="C247" s="12"/>
      <c r="D247" s="60"/>
      <c r="E247" s="60"/>
      <c r="F247" s="12"/>
      <c r="G247" s="69"/>
      <c r="H247" s="12"/>
      <c r="I247" s="69"/>
      <c r="J247" s="12"/>
      <c r="K247" s="76"/>
      <c r="L247" s="15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  <c r="BY247" s="16"/>
      <c r="BZ247" s="16"/>
      <c r="CA247" s="16"/>
      <c r="CB247" s="16"/>
      <c r="CC247" s="16"/>
      <c r="CD247" s="16"/>
      <c r="CE247" s="16"/>
      <c r="CF247" s="16"/>
      <c r="CG247" s="16"/>
      <c r="CH247" s="16"/>
      <c r="CI247" s="16"/>
      <c r="CJ247" s="16"/>
      <c r="CK247" s="16"/>
      <c r="CL247" s="16"/>
      <c r="CM247" s="16"/>
      <c r="CN247" s="16"/>
      <c r="CO247" s="16"/>
      <c r="CP247" s="16"/>
      <c r="CQ247" s="16"/>
      <c r="CR247" s="16"/>
      <c r="CS247" s="16"/>
      <c r="CT247" s="16"/>
      <c r="CU247" s="16"/>
      <c r="CV247" s="16"/>
      <c r="CW247" s="16"/>
      <c r="CX247" s="16"/>
      <c r="CY247" s="16"/>
      <c r="CZ247" s="16"/>
      <c r="DA247" s="16"/>
      <c r="DB247" s="16"/>
      <c r="DC247" s="16"/>
      <c r="DD247" s="16"/>
      <c r="DE247" s="16"/>
      <c r="DF247" s="16"/>
      <c r="DG247" s="16"/>
      <c r="DH247" s="16"/>
      <c r="DI247" s="16"/>
      <c r="DJ247" s="16"/>
      <c r="DK247" s="16"/>
      <c r="DL247" s="16"/>
      <c r="DM247" s="16"/>
      <c r="DN247" s="16"/>
      <c r="DO247" s="16"/>
      <c r="DP247" s="16"/>
      <c r="DQ247" s="16"/>
      <c r="DR247" s="16"/>
      <c r="DS247" s="16"/>
      <c r="DT247" s="16"/>
      <c r="DU247" s="16"/>
      <c r="DV247" s="16"/>
      <c r="DW247" s="16"/>
      <c r="DX247" s="16"/>
      <c r="DY247" s="16"/>
      <c r="DZ247" s="16"/>
      <c r="EA247" s="16"/>
    </row>
    <row r="248" spans="1:131" x14ac:dyDescent="0.2">
      <c r="A248" s="24"/>
      <c r="B248" s="25"/>
      <c r="C248" s="12"/>
      <c r="D248" s="60"/>
      <c r="E248" s="60"/>
      <c r="F248" s="12"/>
      <c r="G248" s="69"/>
      <c r="H248" s="12"/>
      <c r="I248" s="69"/>
      <c r="J248" s="12"/>
      <c r="K248" s="76"/>
      <c r="L248" s="15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  <c r="BY248" s="16"/>
      <c r="BZ248" s="16"/>
      <c r="CA248" s="16"/>
      <c r="CB248" s="16"/>
      <c r="CC248" s="16"/>
      <c r="CD248" s="16"/>
      <c r="CE248" s="16"/>
      <c r="CF248" s="16"/>
      <c r="CG248" s="16"/>
      <c r="CH248" s="16"/>
      <c r="CI248" s="16"/>
      <c r="CJ248" s="16"/>
      <c r="CK248" s="16"/>
      <c r="CL248" s="16"/>
      <c r="CM248" s="16"/>
      <c r="CN248" s="16"/>
      <c r="CO248" s="16"/>
      <c r="CP248" s="16"/>
      <c r="CQ248" s="16"/>
      <c r="CR248" s="16"/>
      <c r="CS248" s="16"/>
      <c r="CT248" s="16"/>
      <c r="CU248" s="16"/>
      <c r="CV248" s="16"/>
      <c r="CW248" s="16"/>
      <c r="CX248" s="16"/>
      <c r="CY248" s="16"/>
      <c r="CZ248" s="16"/>
      <c r="DA248" s="16"/>
      <c r="DB248" s="16"/>
      <c r="DC248" s="16"/>
      <c r="DD248" s="16"/>
      <c r="DE248" s="16"/>
      <c r="DF248" s="16"/>
      <c r="DG248" s="16"/>
      <c r="DH248" s="16"/>
      <c r="DI248" s="16"/>
      <c r="DJ248" s="16"/>
      <c r="DK248" s="16"/>
      <c r="DL248" s="16"/>
      <c r="DM248" s="16"/>
      <c r="DN248" s="16"/>
      <c r="DO248" s="16"/>
      <c r="DP248" s="16"/>
      <c r="DQ248" s="16"/>
      <c r="DR248" s="16"/>
      <c r="DS248" s="16"/>
      <c r="DT248" s="16"/>
      <c r="DU248" s="16"/>
      <c r="DV248" s="16"/>
      <c r="DW248" s="16"/>
      <c r="DX248" s="16"/>
      <c r="DY248" s="16"/>
      <c r="DZ248" s="16"/>
      <c r="EA248" s="16"/>
    </row>
    <row r="252" spans="1:131" s="32" customFormat="1" ht="15.75" x14ac:dyDescent="0.25">
      <c r="A252" s="30"/>
      <c r="B252" s="31" t="s">
        <v>4</v>
      </c>
      <c r="D252" s="64"/>
      <c r="E252" s="64"/>
      <c r="G252" s="88"/>
    </row>
    <row r="253" spans="1:131" s="32" customFormat="1" ht="15.75" x14ac:dyDescent="0.25">
      <c r="A253" s="30"/>
      <c r="B253" s="33" t="s">
        <v>5</v>
      </c>
      <c r="C253" s="92">
        <v>43357</v>
      </c>
      <c r="D253" s="91"/>
      <c r="E253" s="91"/>
      <c r="F253" s="91"/>
      <c r="G253" s="91"/>
      <c r="H253" s="91"/>
      <c r="I253" s="91"/>
      <c r="J253" s="91"/>
      <c r="K253" s="91"/>
    </row>
    <row r="254" spans="1:131" s="32" customFormat="1" ht="15.75" x14ac:dyDescent="0.25">
      <c r="A254" s="30"/>
      <c r="B254" s="33" t="s">
        <v>6</v>
      </c>
      <c r="C254" s="91" t="s">
        <v>288</v>
      </c>
      <c r="D254" s="91"/>
      <c r="E254" s="91"/>
      <c r="F254" s="91"/>
      <c r="G254" s="91"/>
      <c r="H254" s="91"/>
      <c r="I254" s="91"/>
      <c r="J254" s="91"/>
      <c r="K254" s="91"/>
    </row>
    <row r="255" spans="1:131" s="32" customFormat="1" ht="27" customHeight="1" x14ac:dyDescent="0.25">
      <c r="A255" s="30"/>
      <c r="B255" s="33" t="s">
        <v>8</v>
      </c>
      <c r="C255" s="91" t="s">
        <v>7</v>
      </c>
      <c r="D255" s="91"/>
      <c r="E255" s="91"/>
      <c r="F255" s="91"/>
      <c r="G255" s="91"/>
      <c r="H255" s="91"/>
      <c r="I255" s="91"/>
      <c r="J255" s="91"/>
      <c r="K255" s="91"/>
    </row>
    <row r="256" spans="1:131" s="32" customFormat="1" ht="15.75" x14ac:dyDescent="0.25">
      <c r="A256" s="30"/>
      <c r="B256" s="33" t="s">
        <v>9</v>
      </c>
      <c r="C256" s="91" t="s">
        <v>289</v>
      </c>
      <c r="D256" s="91"/>
      <c r="E256" s="91"/>
      <c r="F256" s="91"/>
      <c r="G256" s="91"/>
      <c r="H256" s="91"/>
      <c r="I256" s="91"/>
      <c r="J256" s="91"/>
      <c r="K256" s="91"/>
    </row>
    <row r="257" spans="1:11" s="32" customFormat="1" ht="15.75" x14ac:dyDescent="0.25">
      <c r="A257" s="30"/>
      <c r="B257" s="33" t="s">
        <v>10</v>
      </c>
      <c r="C257" s="91" t="s">
        <v>290</v>
      </c>
      <c r="D257" s="91"/>
      <c r="E257" s="91"/>
      <c r="F257" s="91"/>
      <c r="G257" s="91"/>
      <c r="H257" s="91"/>
      <c r="I257" s="91"/>
      <c r="J257" s="91"/>
      <c r="K257" s="91"/>
    </row>
  </sheetData>
  <autoFilter ref="A6:EA246"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5" showButton="0"/>
    <filterColumn colId="96" showButton="0"/>
    <filterColumn colId="97" showButton="0"/>
    <filterColumn colId="98" showButton="0"/>
    <filterColumn colId="99" showButton="0"/>
    <filterColumn colId="101" showButton="0"/>
    <filterColumn colId="102" showButton="0"/>
    <filterColumn colId="103" showButton="0"/>
    <filterColumn colId="104" showButton="0"/>
    <filterColumn colId="105" showButton="0"/>
    <filterColumn colId="106" showButton="0"/>
    <filterColumn colId="107" showButton="0"/>
    <filterColumn colId="108" showButton="0"/>
    <filterColumn colId="109" showButton="0"/>
    <filterColumn colId="110" showButton="0"/>
    <filterColumn colId="111" showButton="0"/>
    <filterColumn colId="112" showButton="0"/>
    <filterColumn colId="113" showButton="0"/>
    <filterColumn colId="114" showButton="0"/>
    <filterColumn colId="115" showButton="0"/>
    <filterColumn colId="116" showButton="0"/>
    <filterColumn colId="117" showButton="0"/>
    <filterColumn colId="118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6" showButton="0"/>
    <filterColumn colId="127" showButton="0"/>
    <filterColumn colId="128" showButton="0"/>
    <filterColumn colId="129" showButton="0"/>
  </autoFilter>
  <mergeCells count="22">
    <mergeCell ref="A3:B3"/>
    <mergeCell ref="CX6:EA6"/>
    <mergeCell ref="BT6:CW6"/>
    <mergeCell ref="L8:BE8"/>
    <mergeCell ref="A6:A7"/>
    <mergeCell ref="B6:B7"/>
    <mergeCell ref="C6:C7"/>
    <mergeCell ref="D6:D7"/>
    <mergeCell ref="J6:J7"/>
    <mergeCell ref="I6:I7"/>
    <mergeCell ref="H6:H7"/>
    <mergeCell ref="K6:K7"/>
    <mergeCell ref="F6:F7"/>
    <mergeCell ref="G6:G7"/>
    <mergeCell ref="E6:E7"/>
    <mergeCell ref="L6:AO6"/>
    <mergeCell ref="AP6:BS6"/>
    <mergeCell ref="C257:K257"/>
    <mergeCell ref="C253:K253"/>
    <mergeCell ref="C254:K254"/>
    <mergeCell ref="C255:K255"/>
    <mergeCell ref="C256:K256"/>
  </mergeCells>
  <pageMargins left="0.70866141732283472" right="0.32" top="0.47" bottom="0.6" header="0.31496062992125984" footer="0.31496062992125984"/>
  <pageSetup paperSize="9" scale="63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LKG - MF - OP 7</vt:lpstr>
      <vt:lpstr>'LKG - MF - OP 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</cp:lastModifiedBy>
  <cp:lastPrinted>2018-07-05T05:40:21Z</cp:lastPrinted>
  <dcterms:created xsi:type="dcterms:W3CDTF">2014-09-04T17:24:56Z</dcterms:created>
  <dcterms:modified xsi:type="dcterms:W3CDTF">2019-01-09T12:21:59Z</dcterms:modified>
</cp:coreProperties>
</file>